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/>
  <mc:AlternateContent xmlns:mc="http://schemas.openxmlformats.org/markup-compatibility/2006">
    <mc:Choice Requires="x15">
      <x15ac:absPath xmlns:x15ac="http://schemas.microsoft.com/office/spreadsheetml/2010/11/ac" url="https://covgov-my.sharepoint.com/personal/amia_barrows_dcjs_virginia_gov/Documents/Documents/"/>
    </mc:Choice>
  </mc:AlternateContent>
  <xr:revisionPtr revIDLastSave="6" documentId="8_{93C883AA-4C99-4B78-8F80-F976A05EDE7F}" xr6:coauthVersionLast="47" xr6:coauthVersionMax="47" xr10:uidLastSave="{0B8CF2E0-B059-4D25-8F2E-AC0D47325B34}"/>
  <bookViews>
    <workbookView xWindow="-93" yWindow="-93" windowWidth="18426" windowHeight="11626" xr2:uid="{00000000-000D-0000-FFFF-FFFF00000000}"/>
  </bookViews>
  <sheets>
    <sheet name="Time Sheet" sheetId="1" r:id="rId1"/>
    <sheet name="CHEAT SHEET!!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20" i="1" l="1"/>
  <c r="AA8" i="1"/>
  <c r="Z72" i="1" l="1"/>
  <c r="Z65" i="1"/>
  <c r="Y65" i="1"/>
  <c r="Y72" i="1" s="1"/>
  <c r="X65" i="1"/>
  <c r="X72" i="1" s="1"/>
  <c r="Z53" i="1"/>
  <c r="Y53" i="1"/>
  <c r="X53" i="1"/>
  <c r="Z41" i="1"/>
  <c r="Y41" i="1"/>
  <c r="X41" i="1"/>
  <c r="Z29" i="1"/>
  <c r="Y29" i="1"/>
  <c r="X29" i="1"/>
  <c r="Z17" i="1"/>
  <c r="Y17" i="1"/>
  <c r="X17" i="1"/>
  <c r="AA72" i="1" l="1"/>
  <c r="AA69" i="1"/>
  <c r="AA68" i="1"/>
  <c r="AA67" i="1"/>
  <c r="AA62" i="1"/>
  <c r="AA61" i="1"/>
  <c r="AA60" i="1"/>
  <c r="AA59" i="1"/>
  <c r="AA58" i="1"/>
  <c r="AA57" i="1"/>
  <c r="AA56" i="1"/>
  <c r="AA50" i="1"/>
  <c r="AA49" i="1"/>
  <c r="AA48" i="1"/>
  <c r="AA47" i="1"/>
  <c r="AA46" i="1"/>
  <c r="AA45" i="1"/>
  <c r="AA44" i="1"/>
  <c r="AA38" i="1"/>
  <c r="AA37" i="1"/>
  <c r="AA36" i="1"/>
  <c r="AA35" i="1"/>
  <c r="AA34" i="1"/>
  <c r="AA33" i="1"/>
  <c r="AA32" i="1"/>
  <c r="AA26" i="1"/>
  <c r="AA25" i="1"/>
  <c r="AA24" i="1"/>
  <c r="AA23" i="1"/>
  <c r="AA22" i="1"/>
  <c r="AA21" i="1"/>
  <c r="AA14" i="1"/>
  <c r="AA13" i="1"/>
  <c r="AA12" i="1"/>
  <c r="AA11" i="1"/>
  <c r="AA10" i="1"/>
  <c r="AA9" i="1"/>
  <c r="O9" i="1"/>
  <c r="S8" i="1"/>
  <c r="S10" i="1" s="1"/>
  <c r="O45" i="1"/>
  <c r="N45" i="1" s="1"/>
  <c r="P45" i="1" s="1"/>
  <c r="O46" i="1"/>
  <c r="N46" i="1" s="1"/>
  <c r="P46" i="1" s="1"/>
  <c r="O47" i="1"/>
  <c r="N47" i="1" s="1"/>
  <c r="O48" i="1"/>
  <c r="N48" i="1" s="1"/>
  <c r="P48" i="1" s="1"/>
  <c r="O49" i="1"/>
  <c r="N49" i="1" s="1"/>
  <c r="P49" i="1" s="1"/>
  <c r="O50" i="1"/>
  <c r="N50" i="1"/>
  <c r="P50" i="1" s="1"/>
  <c r="O34" i="1"/>
  <c r="N34" i="1" s="1"/>
  <c r="O35" i="1"/>
  <c r="N35" i="1"/>
  <c r="P35" i="1" s="1"/>
  <c r="O36" i="1"/>
  <c r="N36" i="1" s="1"/>
  <c r="P36" i="1" s="1"/>
  <c r="O37" i="1"/>
  <c r="N37" i="1"/>
  <c r="P37" i="1" s="1"/>
  <c r="O38" i="1"/>
  <c r="N38" i="1" s="1"/>
  <c r="P38" i="1" s="1"/>
  <c r="O22" i="1"/>
  <c r="N22" i="1" s="1"/>
  <c r="P22" i="1" s="1"/>
  <c r="O23" i="1"/>
  <c r="N23" i="1" s="1"/>
  <c r="O24" i="1"/>
  <c r="N24" i="1" s="1"/>
  <c r="P24" i="1" s="1"/>
  <c r="O25" i="1"/>
  <c r="N25" i="1" s="1"/>
  <c r="P25" i="1" s="1"/>
  <c r="O26" i="1"/>
  <c r="N26" i="1" s="1"/>
  <c r="P26" i="1" s="1"/>
  <c r="O10" i="1"/>
  <c r="N10" i="1" s="1"/>
  <c r="O11" i="1"/>
  <c r="N11" i="1" s="1"/>
  <c r="O12" i="1"/>
  <c r="N12" i="1" s="1"/>
  <c r="O13" i="1"/>
  <c r="N13" i="1" s="1"/>
  <c r="O14" i="1"/>
  <c r="N14" i="1" s="1"/>
  <c r="O60" i="1"/>
  <c r="N60" i="1" s="1"/>
  <c r="O59" i="1"/>
  <c r="N59" i="1" s="1"/>
  <c r="O58" i="1"/>
  <c r="N58" i="1" s="1"/>
  <c r="O62" i="1"/>
  <c r="N62" i="1" s="1"/>
  <c r="O61" i="1"/>
  <c r="N61" i="1" s="1"/>
  <c r="B26" i="2"/>
  <c r="B25" i="2"/>
  <c r="B24" i="2"/>
  <c r="B23" i="2"/>
  <c r="B22" i="2"/>
  <c r="B21" i="2"/>
  <c r="B20" i="2"/>
  <c r="B19" i="2"/>
  <c r="B18" i="2"/>
  <c r="B17" i="2"/>
  <c r="B16" i="2"/>
  <c r="B15" i="2"/>
  <c r="O55" i="1"/>
  <c r="N55" i="1" s="1"/>
  <c r="P55" i="1" s="1"/>
  <c r="O56" i="1"/>
  <c r="N56" i="1" s="1"/>
  <c r="P56" i="1" s="1"/>
  <c r="O57" i="1"/>
  <c r="N57" i="1" s="1"/>
  <c r="P57" i="1" s="1"/>
  <c r="O43" i="1"/>
  <c r="N43" i="1" s="1"/>
  <c r="P43" i="1" s="1"/>
  <c r="O44" i="1"/>
  <c r="N44" i="1" s="1"/>
  <c r="P44" i="1" s="1"/>
  <c r="O31" i="1"/>
  <c r="O32" i="1"/>
  <c r="N32" i="1" s="1"/>
  <c r="P32" i="1" s="1"/>
  <c r="O33" i="1"/>
  <c r="N33" i="1" s="1"/>
  <c r="P33" i="1" s="1"/>
  <c r="O19" i="1"/>
  <c r="N19" i="1" s="1"/>
  <c r="P19" i="1" s="1"/>
  <c r="O20" i="1"/>
  <c r="N20" i="1" s="1"/>
  <c r="P20" i="1" s="1"/>
  <c r="O21" i="1"/>
  <c r="N21" i="1" s="1"/>
  <c r="P21" i="1" s="1"/>
  <c r="O8" i="1"/>
  <c r="N8" i="1" s="1"/>
  <c r="O67" i="1"/>
  <c r="N67" i="1" s="1"/>
  <c r="P67" i="1" s="1"/>
  <c r="O68" i="1"/>
  <c r="N68" i="1" s="1"/>
  <c r="P68" i="1" s="1"/>
  <c r="O69" i="1"/>
  <c r="N69" i="1" s="1"/>
  <c r="J53" i="1"/>
  <c r="J41" i="1"/>
  <c r="J29" i="1"/>
  <c r="J72" i="1"/>
  <c r="AA17" i="1" l="1"/>
  <c r="AA41" i="1"/>
  <c r="AA65" i="1"/>
  <c r="AA53" i="1"/>
  <c r="AA29" i="1"/>
  <c r="P8" i="1"/>
  <c r="O41" i="1"/>
  <c r="O17" i="1"/>
  <c r="N31" i="1"/>
  <c r="P31" i="1" s="1"/>
  <c r="N9" i="1"/>
  <c r="P9" i="1" s="1"/>
  <c r="O72" i="1"/>
  <c r="Q71" i="1" s="1"/>
  <c r="Q70" i="1" s="1"/>
  <c r="P69" i="1"/>
  <c r="P70" i="1" s="1"/>
  <c r="O29" i="1"/>
  <c r="O53" i="1"/>
  <c r="O65" i="1"/>
  <c r="N52" i="1"/>
  <c r="Q52" i="1" s="1"/>
  <c r="Q51" i="1" s="1"/>
  <c r="P47" i="1"/>
  <c r="P51" i="1" s="1"/>
  <c r="P34" i="1"/>
  <c r="P39" i="1" s="1"/>
  <c r="N40" i="1"/>
  <c r="Q40" i="1" s="1"/>
  <c r="Q39" i="1" s="1"/>
  <c r="N28" i="1"/>
  <c r="Q28" i="1" s="1"/>
  <c r="Q27" i="1" s="1"/>
  <c r="P23" i="1"/>
  <c r="P27" i="1" s="1"/>
  <c r="R27" i="1" s="1"/>
  <c r="S11" i="1"/>
  <c r="S9" i="1"/>
  <c r="U5" i="1"/>
  <c r="V4" i="1" s="1"/>
  <c r="A7" i="1" s="1"/>
  <c r="R70" i="1" l="1"/>
  <c r="R51" i="1"/>
  <c r="R39" i="1"/>
  <c r="Q72" i="1"/>
  <c r="Q53" i="1"/>
  <c r="Q41" i="1"/>
  <c r="Q29" i="1"/>
  <c r="B8" i="1"/>
  <c r="B9" i="1" s="1"/>
  <c r="B10" i="1" s="1"/>
  <c r="U10" i="1" s="1"/>
  <c r="P10" i="1" l="1"/>
  <c r="B11" i="1"/>
  <c r="U11" i="1" l="1"/>
  <c r="B12" i="1"/>
  <c r="U12" i="1" l="1"/>
  <c r="P12" i="1" s="1"/>
  <c r="B13" i="1"/>
  <c r="J17" i="1" s="1"/>
  <c r="P11" i="1"/>
  <c r="U13" i="1" l="1"/>
  <c r="B14" i="1"/>
  <c r="U14" i="1" l="1"/>
  <c r="P14" i="1" s="1"/>
  <c r="B20" i="1"/>
  <c r="B21" i="1" s="1"/>
  <c r="B22" i="1" s="1"/>
  <c r="B23" i="1" s="1"/>
  <c r="B24" i="1" s="1"/>
  <c r="B25" i="1" s="1"/>
  <c r="B26" i="1" s="1"/>
  <c r="B32" i="1" s="1"/>
  <c r="B33" i="1" s="1"/>
  <c r="B34" i="1" s="1"/>
  <c r="B35" i="1" s="1"/>
  <c r="B36" i="1" s="1"/>
  <c r="B37" i="1" s="1"/>
  <c r="B38" i="1" s="1"/>
  <c r="B44" i="1" s="1"/>
  <c r="B45" i="1" s="1"/>
  <c r="B46" i="1" s="1"/>
  <c r="B47" i="1" s="1"/>
  <c r="B48" i="1" s="1"/>
  <c r="B49" i="1" s="1"/>
  <c r="B50" i="1" s="1"/>
  <c r="B56" i="1" s="1"/>
  <c r="B57" i="1" s="1"/>
  <c r="B58" i="1" s="1"/>
  <c r="P13" i="1"/>
  <c r="N16" i="1" l="1"/>
  <c r="Q16" i="1" s="1"/>
  <c r="Q15" i="1" s="1"/>
  <c r="P15" i="1"/>
  <c r="B59" i="1"/>
  <c r="U58" i="1"/>
  <c r="P58" i="1" s="1"/>
  <c r="R15" i="1" l="1"/>
  <c r="Q17" i="1" s="1"/>
  <c r="U59" i="1"/>
  <c r="P59" i="1" s="1"/>
  <c r="B60" i="1"/>
  <c r="U60" i="1" l="1"/>
  <c r="P60" i="1" s="1"/>
  <c r="B61" i="1"/>
  <c r="B62" i="1" l="1"/>
  <c r="U61" i="1"/>
  <c r="J65" i="1" l="1"/>
  <c r="U62" i="1"/>
  <c r="P62" i="1" s="1"/>
  <c r="B68" i="1"/>
  <c r="B69" i="1" s="1"/>
  <c r="P61" i="1"/>
  <c r="N64" i="1" l="1"/>
  <c r="Q64" i="1" s="1"/>
  <c r="Q63" i="1" s="1"/>
  <c r="P63" i="1"/>
  <c r="R63" i="1" l="1"/>
  <c r="Q65" i="1" s="1"/>
</calcChain>
</file>

<file path=xl/sharedStrings.xml><?xml version="1.0" encoding="utf-8"?>
<sst xmlns="http://schemas.openxmlformats.org/spreadsheetml/2006/main" count="138" uniqueCount="93">
  <si>
    <t>NON-EXEMPT EMPLOYEE TIME SHEET</t>
  </si>
  <si>
    <t>First</t>
  </si>
  <si>
    <t>Name</t>
  </si>
  <si>
    <t>M.I.</t>
  </si>
  <si>
    <t>Last</t>
  </si>
  <si>
    <t>Department:</t>
  </si>
  <si>
    <t>Date</t>
  </si>
  <si>
    <t>Day of Week</t>
  </si>
  <si>
    <t>Time In</t>
  </si>
  <si>
    <t>Time Out</t>
  </si>
  <si>
    <t>Time in</t>
  </si>
  <si>
    <t>Hours Worked</t>
  </si>
  <si>
    <t>Mon</t>
  </si>
  <si>
    <t>Sun</t>
  </si>
  <si>
    <t>Tues</t>
  </si>
  <si>
    <t>Wed</t>
  </si>
  <si>
    <t>Thur</t>
  </si>
  <si>
    <t>Fri</t>
  </si>
  <si>
    <t>Sat</t>
  </si>
  <si>
    <t>After 5 on Fri</t>
  </si>
  <si>
    <t>Comp Time (x 1.5)</t>
  </si>
  <si>
    <t>Leave Hours Used</t>
  </si>
  <si>
    <t>Leave Type Used</t>
  </si>
  <si>
    <t>Straight Time (x 1)</t>
  </si>
  <si>
    <t xml:space="preserve">Week Total: </t>
  </si>
  <si>
    <t>Employee Signature</t>
  </si>
  <si>
    <t>Supervisor's Signature</t>
  </si>
  <si>
    <t>and ends the following Friday at 5:00 p.m.</t>
  </si>
  <si>
    <t>Work week begins Friday at 5:00 p.m.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</si>
  <si>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</si>
  <si>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</si>
  <si>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</si>
  <si>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</si>
  <si>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</si>
  <si>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</si>
  <si>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</si>
  <si>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</si>
  <si>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</si>
  <si>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</si>
  <si>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</si>
  <si>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Month:</t>
  </si>
  <si>
    <t>Year:</t>
  </si>
  <si>
    <t>Date:</t>
  </si>
  <si>
    <t>Months</t>
  </si>
  <si>
    <t>AL</t>
  </si>
  <si>
    <t>Annual Leave</t>
  </si>
  <si>
    <t>HL</t>
  </si>
  <si>
    <t>Holiday Leave</t>
  </si>
  <si>
    <t>CL</t>
  </si>
  <si>
    <t>Comp Leave</t>
  </si>
  <si>
    <t>SL</t>
  </si>
  <si>
    <t>Sick Leave</t>
  </si>
  <si>
    <t>Types of Leave</t>
  </si>
  <si>
    <t>BL</t>
  </si>
  <si>
    <t>Bereavement Leave</t>
  </si>
  <si>
    <t>CV</t>
  </si>
  <si>
    <t>Civil Leave</t>
  </si>
  <si>
    <t>ML</t>
  </si>
  <si>
    <t>Military Leave</t>
  </si>
  <si>
    <t>WOP</t>
  </si>
  <si>
    <t>Leave Without Pay</t>
  </si>
  <si>
    <t>ED</t>
  </si>
  <si>
    <t>Educational Leave</t>
  </si>
  <si>
    <t>EC</t>
  </si>
  <si>
    <t>Emergency Closing</t>
  </si>
  <si>
    <t>AD</t>
  </si>
  <si>
    <t>Administrative Leave</t>
  </si>
  <si>
    <t>Military Time</t>
  </si>
  <si>
    <t>What does a negative leave balance mean?</t>
  </si>
  <si>
    <t>A negative leave balance means that you have not reported 40 hours worth of time for that week.</t>
  </si>
  <si>
    <t>up later in the week or that you reported leave hours for the time missed.</t>
  </si>
  <si>
    <t>What does a positive leave balance mean?</t>
  </si>
  <si>
    <t>A positive leave balance means that you have reported more than 40 hours worth of work for that week.</t>
  </si>
  <si>
    <t>The positive number is the number of compensation hours you have earned for the week.</t>
  </si>
  <si>
    <t>Why do I have to use military time?</t>
  </si>
  <si>
    <t>If you do not type in military time the computer will become confused as to whether you mean 5:00 AM</t>
  </si>
  <si>
    <t>or 5:00 PM.  If you do not wish to use military time you must designate either AM or PM next to the time</t>
  </si>
  <si>
    <r>
      <t xml:space="preserve">as shown under the </t>
    </r>
    <r>
      <rPr>
        <u/>
        <sz val="10"/>
        <rFont val="Arial"/>
        <family val="2"/>
      </rPr>
      <t>Military Time</t>
    </r>
    <r>
      <rPr>
        <sz val="10"/>
        <rFont val="Arial"/>
        <family val="2"/>
      </rPr>
      <t xml:space="preserve"> heading.</t>
    </r>
  </si>
  <si>
    <t>Is it okay to copy and paste?</t>
  </si>
  <si>
    <t>It is okay to copy and paste time from one row to another.</t>
  </si>
  <si>
    <t>Is it okay to drag and drop?</t>
  </si>
  <si>
    <t>those cells to lose their connection to them.  This will cause an error in the formula.</t>
  </si>
  <si>
    <t>January</t>
  </si>
  <si>
    <r>
      <t xml:space="preserve">It is </t>
    </r>
    <r>
      <rPr>
        <b/>
        <sz val="10"/>
        <rFont val="Arial"/>
        <family val="2"/>
      </rPr>
      <t>NOT</t>
    </r>
    <r>
      <rPr>
        <sz val="10"/>
        <rFont val="Arial"/>
        <family val="2"/>
      </rPr>
      <t xml:space="preserve"> okay to drag and drop cells from one place to another.  This will cause the formulas that reference </t>
    </r>
  </si>
  <si>
    <t>Double check to make sure that if you didn't report 8 hours for one day that you either made the time</t>
  </si>
  <si>
    <t xml:space="preserve">Even Up </t>
  </si>
  <si>
    <t>Fed</t>
  </si>
  <si>
    <t>State Sp</t>
  </si>
  <si>
    <t>Local</t>
  </si>
  <si>
    <t>Total</t>
  </si>
  <si>
    <t>Monica Randall</t>
  </si>
  <si>
    <t xml:space="preserve">Victim Witness 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</si>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</sst>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h]:mm"/>
    <numFmt numFmtId="165" formatCode="mmmm\ d\,\ yyyy"/>
    <numFmt numFmtId="166" formatCode="0.0000"/>
  </numFmts>
  <fonts count="24" x14ac:knownFonts="1">
    <font>
      <sz val="10"/>
      <name val="Arial"/>
    </font>
    <font>
      <sz val="10"/>
      <name val="Times New Roman"/>
      <family val="1"/>
    </font>
    <font>
      <u/>
      <sz val="10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8"/>
      <color indexed="62"/>
      <name val="Cambria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7"/>
      <name val="Calibri"/>
      <family val="2"/>
    </font>
    <font>
      <sz val="11"/>
      <color indexed="16"/>
      <name val="Calibri"/>
      <family val="2"/>
    </font>
    <font>
      <sz val="11"/>
      <color indexed="60"/>
      <name val="Calibri"/>
      <family val="2"/>
    </font>
    <font>
      <b/>
      <sz val="11"/>
      <color indexed="8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1"/>
      <color indexed="53"/>
      <name val="Calibri"/>
      <family val="2"/>
    </font>
    <font>
      <sz val="11"/>
      <color indexed="53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sz val="10"/>
      <name val="Arial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</fonts>
  <fills count="21">
    <fill>
      <patternFill patternType="none"/>
    </fill>
    <fill>
      <patternFill patternType="gray125"/>
    </fill>
    <fill>
      <patternFill patternType="solid">
        <fgColor indexed="54"/>
        <bgColor indexed="54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25"/>
        <bgColor indexed="25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42"/>
        <bgColor indexed="42"/>
      </patternFill>
    </fill>
    <fill>
      <patternFill patternType="solid">
        <fgColor indexed="49"/>
        <bgColor indexed="49"/>
      </patternFill>
    </fill>
    <fill>
      <patternFill patternType="solid">
        <fgColor indexed="27"/>
        <bgColor indexed="27"/>
      </patternFill>
    </fill>
    <fill>
      <patternFill patternType="solid">
        <fgColor indexed="52"/>
        <bgColor indexed="52"/>
      </patternFill>
    </fill>
    <fill>
      <patternFill patternType="solid">
        <fgColor indexed="47"/>
        <bgColor indexed="47"/>
      </patternFill>
    </fill>
    <fill>
      <patternFill patternType="solid">
        <fgColor indexed="45"/>
        <bgColor indexed="45"/>
      </patternFill>
    </fill>
    <fill>
      <patternFill patternType="solid">
        <fgColor indexed="9"/>
        <bgColor indexed="9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43"/>
        <bgColor indexed="43"/>
      </patternFill>
    </fill>
    <fill>
      <patternFill patternType="solid">
        <fgColor theme="0" tint="-0.34998626667073579"/>
        <bgColor indexed="64"/>
      </patternFill>
    </fill>
  </fills>
  <borders count="1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4"/>
      </top>
      <bottom style="double">
        <color indexed="5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4">
    <xf numFmtId="0" fontId="0" fillId="0" borderId="0"/>
    <xf numFmtId="0" fontId="22" fillId="2" borderId="0" applyNumberFormat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2" fillId="4" borderId="0" applyNumberFormat="0" applyBorder="0" applyAlignment="0" applyProtection="0"/>
    <xf numFmtId="0" fontId="22" fillId="5" borderId="0" applyNumberFormat="0" applyBorder="0" applyAlignment="0" applyProtection="0"/>
    <xf numFmtId="0" fontId="23" fillId="6" borderId="0" applyNumberFormat="0" applyBorder="0" applyAlignment="0" applyProtection="0"/>
    <xf numFmtId="0" fontId="23" fillId="7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3" fillId="6" borderId="0" applyNumberFormat="0" applyBorder="0" applyAlignment="0" applyProtection="0"/>
    <xf numFmtId="0" fontId="23" fillId="9" borderId="0" applyNumberFormat="0" applyBorder="0" applyAlignment="0" applyProtection="0"/>
    <xf numFmtId="0" fontId="22" fillId="7" borderId="0" applyNumberFormat="0" applyBorder="0" applyAlignment="0" applyProtection="0"/>
    <xf numFmtId="0" fontId="22" fillId="2" borderId="0" applyNumberFormat="0" applyBorder="0" applyAlignment="0" applyProtection="0"/>
    <xf numFmtId="0" fontId="23" fillId="3" borderId="0" applyNumberFormat="0" applyBorder="0" applyAlignment="0" applyProtection="0"/>
    <xf numFmtId="0" fontId="23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10" borderId="0" applyNumberFormat="0" applyBorder="0" applyAlignment="0" applyProtection="0"/>
    <xf numFmtId="0" fontId="23" fillId="11" borderId="0" applyNumberFormat="0" applyBorder="0" applyAlignment="0" applyProtection="0"/>
    <xf numFmtId="0" fontId="23" fillId="3" borderId="0" applyNumberFormat="0" applyBorder="0" applyAlignment="0" applyProtection="0"/>
    <xf numFmtId="0" fontId="22" fillId="4" borderId="0" applyNumberFormat="0" applyBorder="0" applyAlignment="0" applyProtection="0"/>
    <xf numFmtId="0" fontId="22" fillId="12" borderId="0" applyNumberFormat="0" applyBorder="0" applyAlignment="0" applyProtection="0"/>
    <xf numFmtId="0" fontId="23" fillId="6" borderId="0" applyNumberFormat="0" applyBorder="0" applyAlignment="0" applyProtection="0"/>
    <xf numFmtId="0" fontId="23" fillId="13" borderId="0" applyNumberFormat="0" applyBorder="0" applyAlignment="0" applyProtection="0"/>
    <xf numFmtId="0" fontId="22" fillId="13" borderId="0" applyNumberFormat="0" applyBorder="0" applyAlignment="0" applyProtection="0"/>
    <xf numFmtId="0" fontId="12" fillId="14" borderId="0" applyNumberFormat="0" applyBorder="0" applyAlignment="0" applyProtection="0"/>
    <xf numFmtId="0" fontId="17" fillId="15" borderId="1" applyNumberFormat="0" applyAlignment="0" applyProtection="0"/>
    <xf numFmtId="0" fontId="19" fillId="8" borderId="2" applyNumberFormat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1" fillId="9" borderId="0" applyNumberFormat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5" fillId="13" borderId="1" applyNumberFormat="0" applyAlignment="0" applyProtection="0"/>
    <xf numFmtId="0" fontId="18" fillId="0" borderId="6" applyNumberFormat="0" applyFill="0" applyAlignment="0" applyProtection="0"/>
    <xf numFmtId="0" fontId="13" fillId="19" borderId="0" applyNumberFormat="0" applyBorder="0" applyAlignment="0" applyProtection="0"/>
    <xf numFmtId="0" fontId="21" fillId="6" borderId="7" applyNumberFormat="0" applyFont="0" applyAlignment="0" applyProtection="0"/>
    <xf numFmtId="0" fontId="16" fillId="15" borderId="8" applyNumberFormat="0" applyAlignment="0" applyProtection="0"/>
    <xf numFmtId="0" fontId="7" fillId="0" borderId="0" applyNumberFormat="0" applyFill="0" applyBorder="0" applyAlignment="0" applyProtection="0"/>
    <xf numFmtId="0" fontId="14" fillId="0" borderId="9" applyNumberFormat="0" applyFill="0" applyAlignment="0" applyProtection="0"/>
    <xf numFmtId="0" fontId="20" fillId="0" borderId="0" applyNumberFormat="0" applyFill="0" applyBorder="0" applyAlignment="0" applyProtection="0"/>
  </cellStyleXfs>
  <cellXfs count="62">
    <xf numFmtId="0" fontId="0" fillId="0" borderId="0" xfId="0"/>
    <xf numFmtId="0" fontId="0" fillId="0" borderId="10" xfId="0" applyBorder="1" applyAlignment="1" applyProtection="1">
      <alignment horizontal="center" wrapText="1"/>
      <protection locked="0"/>
    </xf>
    <xf numFmtId="0" fontId="0" fillId="0" borderId="10" xfId="0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10" xfId="0" applyBorder="1" applyAlignment="1">
      <alignment horizontal="center"/>
    </xf>
    <xf numFmtId="0" fontId="0" fillId="0" borderId="10" xfId="0" applyBorder="1" applyAlignment="1">
      <alignment horizontal="right"/>
    </xf>
    <xf numFmtId="2" fontId="0" fillId="0" borderId="10" xfId="0" applyNumberFormat="1" applyBorder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/>
    </xf>
    <xf numFmtId="20" fontId="0" fillId="0" borderId="10" xfId="0" applyNumberFormat="1" applyBorder="1" applyAlignment="1" applyProtection="1">
      <alignment horizontal="center"/>
      <protection locked="0"/>
    </xf>
    <xf numFmtId="2" fontId="0" fillId="0" borderId="10" xfId="0" applyNumberFormat="1" applyBorder="1" applyAlignment="1">
      <alignment horizontal="right"/>
    </xf>
    <xf numFmtId="20" fontId="0" fillId="0" borderId="10" xfId="0" applyNumberFormat="1" applyBorder="1" applyAlignment="1" applyProtection="1">
      <alignment horizontal="center" wrapText="1"/>
      <protection locked="0"/>
    </xf>
    <xf numFmtId="0" fontId="1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0" fillId="0" borderId="11" xfId="0" applyBorder="1" applyAlignment="1">
      <alignment horizontal="center"/>
    </xf>
    <xf numFmtId="16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 wrapText="1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2" fontId="0" fillId="0" borderId="0" xfId="0" applyNumberFormat="1" applyAlignment="1">
      <alignment horizontal="right"/>
    </xf>
    <xf numFmtId="20" fontId="0" fillId="0" borderId="0" xfId="0" applyNumberFormat="1" applyAlignment="1">
      <alignment horizontal="center"/>
    </xf>
    <xf numFmtId="0" fontId="3" fillId="0" borderId="0" xfId="0" applyFont="1"/>
    <xf numFmtId="0" fontId="4" fillId="0" borderId="0" xfId="0" applyFont="1"/>
    <xf numFmtId="18" fontId="0" fillId="0" borderId="0" xfId="0" applyNumberFormat="1"/>
    <xf numFmtId="20" fontId="0" fillId="0" borderId="0" xfId="0" applyNumberFormat="1"/>
    <xf numFmtId="0" fontId="0" fillId="0" borderId="0" xfId="0" applyAlignment="1" applyProtection="1">
      <alignment horizontal="center"/>
      <protection locked="0"/>
    </xf>
    <xf numFmtId="2" fontId="0" fillId="0" borderId="0" xfId="0" applyNumberFormat="1" applyAlignment="1" applyProtection="1">
      <alignment horizontal="center"/>
      <protection locked="0"/>
    </xf>
    <xf numFmtId="0" fontId="0" fillId="0" borderId="0" xfId="0" applyAlignment="1" applyProtection="1">
      <alignment horizontal="right"/>
      <protection locked="0"/>
    </xf>
    <xf numFmtId="165" fontId="0" fillId="0" borderId="0" xfId="0" applyNumberFormat="1" applyAlignment="1" applyProtection="1">
      <alignment horizontal="left"/>
      <protection locked="0"/>
    </xf>
    <xf numFmtId="0" fontId="0" fillId="0" borderId="0" xfId="0" applyAlignment="1" applyProtection="1">
      <alignment horizontal="center" wrapText="1"/>
      <protection locked="0"/>
    </xf>
    <xf numFmtId="0" fontId="2" fillId="0" borderId="0" xfId="0" applyFont="1" applyAlignment="1" applyProtection="1">
      <alignment horizontal="center" wrapText="1"/>
      <protection locked="0"/>
    </xf>
    <xf numFmtId="0" fontId="0" fillId="0" borderId="10" xfId="0" applyBorder="1" applyAlignment="1">
      <alignment horizontal="center" wrapText="1"/>
    </xf>
    <xf numFmtId="20" fontId="0" fillId="0" borderId="10" xfId="0" applyNumberFormat="1" applyBorder="1" applyAlignment="1">
      <alignment horizontal="center"/>
    </xf>
    <xf numFmtId="2" fontId="0" fillId="0" borderId="15" xfId="0" applyNumberFormat="1" applyBorder="1" applyAlignment="1">
      <alignment horizontal="center"/>
    </xf>
    <xf numFmtId="0" fontId="0" fillId="0" borderId="16" xfId="0" applyBorder="1" applyAlignment="1">
      <alignment horizontal="center" wrapText="1"/>
    </xf>
    <xf numFmtId="14" fontId="0" fillId="0" borderId="0" xfId="0" applyNumberFormat="1" applyAlignment="1">
      <alignment horizontal="center" wrapText="1"/>
    </xf>
    <xf numFmtId="164" fontId="0" fillId="0" borderId="10" xfId="0" applyNumberFormat="1" applyBorder="1" applyAlignment="1">
      <alignment horizontal="center"/>
    </xf>
    <xf numFmtId="164" fontId="0" fillId="0" borderId="0" xfId="0" applyNumberFormat="1" applyAlignment="1">
      <alignment horizontal="center"/>
    </xf>
    <xf numFmtId="2" fontId="0" fillId="0" borderId="10" xfId="0" applyNumberFormat="1" applyBorder="1" applyAlignment="1">
      <alignment horizontal="center" wrapText="1"/>
    </xf>
    <xf numFmtId="2" fontId="0" fillId="0" borderId="0" xfId="0" applyNumberFormat="1"/>
    <xf numFmtId="2" fontId="0" fillId="0" borderId="15" xfId="0" applyNumberFormat="1" applyBorder="1" applyAlignment="1">
      <alignment horizontal="center" wrapText="1"/>
    </xf>
    <xf numFmtId="2" fontId="0" fillId="0" borderId="17" xfId="0" applyNumberFormat="1" applyBorder="1" applyAlignment="1">
      <alignment horizontal="center" wrapText="1"/>
    </xf>
    <xf numFmtId="2" fontId="0" fillId="0" borderId="16" xfId="0" applyNumberFormat="1" applyBorder="1" applyAlignment="1">
      <alignment horizontal="center" wrapText="1"/>
    </xf>
    <xf numFmtId="164" fontId="0" fillId="0" borderId="10" xfId="0" applyNumberFormat="1" applyBorder="1" applyAlignment="1">
      <alignment horizontal="center" wrapText="1"/>
    </xf>
    <xf numFmtId="166" fontId="0" fillId="0" borderId="10" xfId="0" applyNumberFormat="1" applyBorder="1" applyAlignment="1">
      <alignment horizontal="center" wrapText="1"/>
    </xf>
    <xf numFmtId="0" fontId="6" fillId="0" borderId="0" xfId="0" applyFont="1" applyAlignment="1" applyProtection="1">
      <alignment horizontal="center" wrapText="1"/>
      <protection locked="0"/>
    </xf>
    <xf numFmtId="0" fontId="0" fillId="20" borderId="0" xfId="0" applyFill="1" applyAlignment="1" applyProtection="1">
      <alignment horizontal="center" wrapText="1"/>
      <protection locked="0"/>
    </xf>
    <xf numFmtId="0" fontId="0" fillId="20" borderId="0" xfId="0" applyFill="1" applyAlignment="1">
      <alignment horizontal="center" wrapText="1"/>
    </xf>
    <xf numFmtId="0" fontId="0" fillId="20" borderId="0" xfId="0" applyFill="1"/>
    <xf numFmtId="2" fontId="0" fillId="0" borderId="18" xfId="0" applyNumberFormat="1" applyBorder="1" applyAlignment="1" applyProtection="1">
      <alignment horizontal="center"/>
      <protection locked="0"/>
    </xf>
    <xf numFmtId="20" fontId="0" fillId="0" borderId="0" xfId="0" applyNumberFormat="1" applyAlignment="1" applyProtection="1">
      <alignment horizontal="center"/>
      <protection locked="0"/>
    </xf>
    <xf numFmtId="0" fontId="0" fillId="0" borderId="11" xfId="0" applyBorder="1" applyAlignment="1">
      <alignment horizontal="center"/>
    </xf>
    <xf numFmtId="0" fontId="0" fillId="0" borderId="18" xfId="0" applyBorder="1" applyAlignment="1" applyProtection="1">
      <alignment horizontal="center"/>
      <protection locked="0"/>
    </xf>
    <xf numFmtId="0" fontId="1" fillId="0" borderId="0" xfId="0" applyFont="1" applyAlignment="1">
      <alignment horizontal="center"/>
    </xf>
    <xf numFmtId="0" fontId="0" fillId="0" borderId="0" xfId="0"/>
    <xf numFmtId="2" fontId="0" fillId="0" borderId="10" xfId="0" applyNumberFormat="1" applyBorder="1" applyAlignment="1">
      <alignment horizontal="center"/>
    </xf>
    <xf numFmtId="2" fontId="0" fillId="0" borderId="10" xfId="0" applyNumberFormat="1" applyBorder="1"/>
    <xf numFmtId="0" fontId="0" fillId="0" borderId="0" xfId="0" applyAlignment="1" applyProtection="1">
      <alignment horizontal="center"/>
      <protection locked="0"/>
    </xf>
    <xf numFmtId="0" fontId="5" fillId="0" borderId="0" xfId="0" applyFont="1" applyAlignment="1" applyProtection="1">
      <alignment horizontal="center" wrapText="1"/>
      <protection locked="0"/>
    </xf>
  </cellXfs>
  <cellStyles count="44">
    <cellStyle name="Accent1" xfId="1" builtinId="29" customBuiltin="1"/>
    <cellStyle name="Accent1 - 20%" xfId="2" xr:uid="{00000000-0005-0000-0000-000001000000}"/>
    <cellStyle name="Accent1 - 40%" xfId="3" xr:uid="{00000000-0005-0000-0000-000002000000}"/>
    <cellStyle name="Accent1 - 60%" xfId="4" xr:uid="{00000000-0005-0000-0000-000003000000}"/>
    <cellStyle name="Accent2" xfId="5" builtinId="33" customBuiltin="1"/>
    <cellStyle name="Accent2 - 20%" xfId="6" xr:uid="{00000000-0005-0000-0000-000005000000}"/>
    <cellStyle name="Accent2 - 40%" xfId="7" xr:uid="{00000000-0005-0000-0000-000006000000}"/>
    <cellStyle name="Accent2 - 60%" xfId="8" xr:uid="{00000000-0005-0000-0000-000007000000}"/>
    <cellStyle name="Accent3" xfId="9" builtinId="37" customBuiltin="1"/>
    <cellStyle name="Accent3 - 20%" xfId="10" xr:uid="{00000000-0005-0000-0000-000009000000}"/>
    <cellStyle name="Accent3 - 40%" xfId="11" xr:uid="{00000000-0005-0000-0000-00000A000000}"/>
    <cellStyle name="Accent3 - 60%" xfId="12" xr:uid="{00000000-0005-0000-0000-00000B000000}"/>
    <cellStyle name="Accent4" xfId="13" builtinId="41" customBuiltin="1"/>
    <cellStyle name="Accent4 - 20%" xfId="14" xr:uid="{00000000-0005-0000-0000-00000D000000}"/>
    <cellStyle name="Accent4 - 40%" xfId="15" xr:uid="{00000000-0005-0000-0000-00000E000000}"/>
    <cellStyle name="Accent4 - 60%" xfId="16" xr:uid="{00000000-0005-0000-0000-00000F000000}"/>
    <cellStyle name="Accent5" xfId="17" builtinId="45" customBuiltin="1"/>
    <cellStyle name="Accent5 - 20%" xfId="18" xr:uid="{00000000-0005-0000-0000-000011000000}"/>
    <cellStyle name="Accent5 - 40%" xfId="19" xr:uid="{00000000-0005-0000-0000-000012000000}"/>
    <cellStyle name="Accent5 - 60%" xfId="20" xr:uid="{00000000-0005-0000-0000-000013000000}"/>
    <cellStyle name="Accent6" xfId="21" builtinId="49" customBuiltin="1"/>
    <cellStyle name="Accent6 - 20%" xfId="22" xr:uid="{00000000-0005-0000-0000-000015000000}"/>
    <cellStyle name="Accent6 - 40%" xfId="23" xr:uid="{00000000-0005-0000-0000-000016000000}"/>
    <cellStyle name="Accent6 - 60%" xfId="24" xr:uid="{00000000-0005-0000-0000-000017000000}"/>
    <cellStyle name="Bad" xfId="25" builtinId="27" customBuiltin="1"/>
    <cellStyle name="Calculation" xfId="26" builtinId="22" customBuiltin="1"/>
    <cellStyle name="Check Cell" xfId="27" builtinId="23" customBuiltin="1"/>
    <cellStyle name="Emphasis 1" xfId="28" xr:uid="{00000000-0005-0000-0000-00001B000000}"/>
    <cellStyle name="Emphasis 2" xfId="29" xr:uid="{00000000-0005-0000-0000-00001C000000}"/>
    <cellStyle name="Emphasis 3" xfId="30" xr:uid="{00000000-0005-0000-0000-00001D000000}"/>
    <cellStyle name="Good" xfId="31" builtinId="26" customBuiltin="1"/>
    <cellStyle name="Heading 1" xfId="32" builtinId="16" customBuiltin="1"/>
    <cellStyle name="Heading 2" xfId="33" builtinId="17" customBuiltin="1"/>
    <cellStyle name="Heading 3" xfId="34" builtinId="18" customBuiltin="1"/>
    <cellStyle name="Heading 4" xfId="35" builtinId="19" customBuiltin="1"/>
    <cellStyle name="Input" xfId="36" builtinId="20" customBuiltin="1"/>
    <cellStyle name="Linked Cell" xfId="37" builtinId="24" customBuiltin="1"/>
    <cellStyle name="Neutral" xfId="38" builtinId="28" customBuiltin="1"/>
    <cellStyle name="Normal" xfId="0" builtinId="0"/>
    <cellStyle name="Note" xfId="39" builtinId="10" customBuiltin="1"/>
    <cellStyle name="Output" xfId="40" builtinId="21" customBuiltin="1"/>
    <cellStyle name="Sheet Title" xfId="41" xr:uid="{00000000-0005-0000-0000-000029000000}"/>
    <cellStyle name="Total" xfId="42" builtinId="25" customBuiltin="1"/>
    <cellStyle name="Warning Text" xfId="43" builtinId="11" customBuiltin="1"/>
  </cellStyles>
  <dxfs count="57">
    <dxf>
      <font>
        <condense val="0"/>
        <extend val="0"/>
        <color indexed="55"/>
      </font>
    </dxf>
    <dxf>
      <font>
        <condense val="0"/>
        <extend val="0"/>
        <color indexed="55"/>
      </font>
    </dxf>
    <dxf>
      <font>
        <condense val="0"/>
        <extend val="0"/>
        <color indexed="55"/>
      </font>
    </dxf>
    <dxf>
      <font>
        <condense val="0"/>
        <extend val="0"/>
        <color indexed="55"/>
      </font>
    </dxf>
    <dxf>
      <font>
        <condense val="0"/>
        <extend val="0"/>
        <color indexed="55"/>
      </font>
    </dxf>
    <dxf>
      <font>
        <condense val="0"/>
        <extend val="0"/>
        <color indexed="55"/>
      </font>
    </dxf>
    <dxf>
      <font>
        <condense val="0"/>
        <extend val="0"/>
        <color indexed="55"/>
      </font>
    </dxf>
    <dxf>
      <font>
        <condense val="0"/>
        <extend val="0"/>
        <color indexed="55"/>
      </font>
    </dxf>
    <dxf>
      <font>
        <condense val="0"/>
        <extend val="0"/>
        <color indexed="55"/>
      </font>
    </dxf>
    <dxf>
      <font>
        <condense val="0"/>
        <extend val="0"/>
        <color indexed="55"/>
      </font>
    </dxf>
    <dxf>
      <font>
        <condense val="0"/>
        <extend val="0"/>
        <color indexed="55"/>
      </font>
    </dxf>
    <dxf>
      <font>
        <condense val="0"/>
        <extend val="0"/>
        <color indexed="55"/>
      </font>
    </dxf>
    <dxf>
      <font>
        <condense val="0"/>
        <extend val="0"/>
        <color indexed="10"/>
      </font>
    </dxf>
    <dxf>
      <font>
        <condense val="0"/>
        <extend val="0"/>
        <color indexed="55"/>
      </font>
    </dxf>
    <dxf>
      <font>
        <condense val="0"/>
        <extend val="0"/>
        <color indexed="55"/>
      </font>
    </dxf>
    <dxf>
      <font>
        <condense val="0"/>
        <extend val="0"/>
        <color indexed="55"/>
      </font>
    </dxf>
    <dxf>
      <font>
        <condense val="0"/>
        <extend val="0"/>
        <color indexed="55"/>
      </font>
    </dxf>
    <dxf>
      <font>
        <condense val="0"/>
        <extend val="0"/>
        <color indexed="55"/>
      </font>
    </dxf>
    <dxf>
      <font>
        <condense val="0"/>
        <extend val="0"/>
        <color indexed="55"/>
      </font>
    </dxf>
    <dxf>
      <font>
        <condense val="0"/>
        <extend val="0"/>
        <color indexed="55"/>
      </font>
    </dxf>
    <dxf>
      <font>
        <condense val="0"/>
        <extend val="0"/>
        <color indexed="22"/>
      </font>
    </dxf>
    <dxf>
      <font>
        <condense val="0"/>
        <extend val="0"/>
        <color indexed="55"/>
      </font>
    </dxf>
    <dxf>
      <font>
        <condense val="0"/>
        <extend val="0"/>
        <color indexed="55"/>
      </font>
    </dxf>
    <dxf>
      <font>
        <condense val="0"/>
        <extend val="0"/>
        <color indexed="55"/>
      </font>
    </dxf>
    <dxf>
      <font>
        <condense val="0"/>
        <extend val="0"/>
        <color indexed="55"/>
      </font>
    </dxf>
    <dxf>
      <font>
        <color theme="0" tint="-0.24994659260841701"/>
      </font>
    </dxf>
    <dxf>
      <font>
        <condense val="0"/>
        <extend val="0"/>
        <color indexed="22"/>
      </font>
    </dxf>
    <dxf>
      <font>
        <condense val="0"/>
        <extend val="0"/>
        <color indexed="55"/>
      </font>
    </dxf>
    <dxf>
      <font>
        <condense val="0"/>
        <extend val="0"/>
        <color indexed="55"/>
      </font>
    </dxf>
    <dxf>
      <font>
        <condense val="0"/>
        <extend val="0"/>
        <color indexed="55"/>
      </font>
    </dxf>
    <dxf>
      <font>
        <condense val="0"/>
        <extend val="0"/>
        <color indexed="55"/>
      </font>
    </dxf>
    <dxf>
      <font>
        <condense val="0"/>
        <extend val="0"/>
        <color indexed="55"/>
      </font>
    </dxf>
    <dxf>
      <font>
        <condense val="0"/>
        <extend val="0"/>
        <color indexed="55"/>
      </font>
    </dxf>
    <dxf>
      <font>
        <condense val="0"/>
        <extend val="0"/>
        <color indexed="55"/>
      </font>
    </dxf>
    <dxf>
      <font>
        <condense val="0"/>
        <extend val="0"/>
        <color indexed="55"/>
      </font>
    </dxf>
    <dxf>
      <font>
        <condense val="0"/>
        <extend val="0"/>
        <color indexed="55"/>
      </font>
    </dxf>
    <dxf>
      <font>
        <condense val="0"/>
        <extend val="0"/>
        <color indexed="55"/>
      </font>
    </dxf>
    <dxf>
      <font>
        <condense val="0"/>
        <extend val="0"/>
        <color indexed="55"/>
      </font>
    </dxf>
    <dxf>
      <font>
        <condense val="0"/>
        <extend val="0"/>
        <color indexed="55"/>
      </font>
    </dxf>
    <dxf>
      <font>
        <condense val="0"/>
        <extend val="0"/>
        <color indexed="55"/>
      </font>
    </dxf>
    <dxf>
      <font>
        <condense val="0"/>
        <extend val="0"/>
        <color indexed="55"/>
      </font>
    </dxf>
    <dxf>
      <font>
        <condense val="0"/>
        <extend val="0"/>
        <color indexed="55"/>
      </font>
    </dxf>
    <dxf>
      <font>
        <condense val="0"/>
        <extend val="0"/>
        <color indexed="55"/>
      </font>
    </dxf>
    <dxf>
      <font>
        <condense val="0"/>
        <extend val="0"/>
        <color indexed="55"/>
      </font>
    </dxf>
    <dxf>
      <font>
        <condense val="0"/>
        <extend val="0"/>
        <color indexed="55"/>
      </font>
    </dxf>
    <dxf>
      <font>
        <condense val="0"/>
        <extend val="0"/>
        <color indexed="55"/>
      </font>
    </dxf>
    <dxf>
      <font>
        <condense val="0"/>
        <extend val="0"/>
        <color indexed="55"/>
      </font>
    </dxf>
    <dxf>
      <font>
        <condense val="0"/>
        <extend val="0"/>
        <color indexed="55"/>
      </font>
    </dxf>
    <dxf>
      <font>
        <condense val="0"/>
        <extend val="0"/>
        <color indexed="55"/>
      </font>
    </dxf>
    <dxf>
      <font>
        <condense val="0"/>
        <extend val="0"/>
        <color indexed="55"/>
      </font>
    </dxf>
    <dxf>
      <font>
        <condense val="0"/>
        <extend val="0"/>
        <color indexed="55"/>
      </font>
    </dxf>
    <dxf>
      <font>
        <condense val="0"/>
        <extend val="0"/>
        <color indexed="55"/>
      </font>
    </dxf>
    <dxf>
      <font>
        <condense val="0"/>
        <extend val="0"/>
        <color indexed="55"/>
      </font>
    </dxf>
    <dxf>
      <font>
        <condense val="0"/>
        <extend val="0"/>
        <color indexed="55"/>
      </font>
    </dxf>
    <dxf>
      <font>
        <condense val="0"/>
        <extend val="0"/>
        <color indexed="55"/>
      </font>
    </dxf>
    <dxf>
      <font>
        <condense val="0"/>
        <extend val="0"/>
        <color indexed="55"/>
      </font>
    </dxf>
    <dxf>
      <font>
        <condense val="0"/>
        <extend val="0"/>
        <color indexed="55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Drop" dropStyle="combo" dx="16" fmlaLink="$T$4" fmlaRange="$T$8:$T$19" noThreeD="1" sel="10" val="4"/>
</file>

<file path=xl/ctrlProps/ctrlProp2.xml><?xml version="1.0" encoding="utf-8"?>
<formControlPr xmlns="http://schemas.microsoft.com/office/spreadsheetml/2009/9/main" objectType="Drop" dropStyle="combo" dx="16" fmlaLink="$T$5" fmlaRange="$S$9:$S$11" noThreeD="1" sel="2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</xdr:row>
          <xdr:rowOff>198967</xdr:rowOff>
        </xdr:from>
        <xdr:to>
          <xdr:col>9</xdr:col>
          <xdr:colOff>105833</xdr:colOff>
          <xdr:row>5</xdr:row>
          <xdr:rowOff>29633</xdr:rowOff>
        </xdr:to>
        <xdr:sp macro="" textlink="">
          <xdr:nvSpPr>
            <xdr:cNvPr id="1025" name="Month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152400</xdr:colOff>
          <xdr:row>3</xdr:row>
          <xdr:rowOff>198967</xdr:rowOff>
        </xdr:from>
        <xdr:to>
          <xdr:col>10</xdr:col>
          <xdr:colOff>275167</xdr:colOff>
          <xdr:row>5</xdr:row>
          <xdr:rowOff>29633</xdr:rowOff>
        </xdr:to>
        <xdr:sp macro="" textlink="">
          <xdr:nvSpPr>
            <xdr:cNvPr id="1026" name="Year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rnd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100000" t="100000" r="100000" b="10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25400" tIns="0" rIns="2540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25400" tIns="0" rIns="2540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77"/>
  <sheetViews>
    <sheetView tabSelected="1" topLeftCell="B1" zoomScaleNormal="100" workbookViewId="0">
      <pane ySplit="7" topLeftCell="A77" activePane="bottomLeft" state="frozen"/>
      <selection activeCell="B1" sqref="B1"/>
      <selection pane="bottomLeft" activeCell="C77" sqref="C77"/>
    </sheetView>
  </sheetViews>
  <sheetFormatPr defaultColWidth="9.1171875" defaultRowHeight="12.7" x14ac:dyDescent="0.4"/>
  <cols>
    <col min="1" max="1" width="9.1171875" style="3" hidden="1" customWidth="1"/>
    <col min="2" max="2" width="8.5859375" style="28" bestFit="1" customWidth="1"/>
    <col min="3" max="3" width="7" style="28" customWidth="1"/>
    <col min="4" max="4" width="8.29296875" style="28" customWidth="1"/>
    <col min="5" max="5" width="8.5859375" style="28" customWidth="1"/>
    <col min="6" max="7" width="8.703125" style="28" hidden="1" customWidth="1"/>
    <col min="8" max="9" width="8.703125" style="28" customWidth="1"/>
    <col min="10" max="10" width="6.29296875" style="28" customWidth="1"/>
    <col min="11" max="11" width="6.41015625" style="28" customWidth="1"/>
    <col min="12" max="13" width="5.5859375" style="28" hidden="1" customWidth="1"/>
    <col min="14" max="14" width="5.5859375" style="29" hidden="1" customWidth="1"/>
    <col min="15" max="15" width="9.1171875" style="28" customWidth="1"/>
    <col min="16" max="16" width="9.1171875" style="28" hidden="1" customWidth="1"/>
    <col min="17" max="17" width="10.29296875" style="28" customWidth="1"/>
    <col min="18" max="18" width="9.5859375" style="3" customWidth="1"/>
    <col min="19" max="19" width="10.1171875" style="3" hidden="1" customWidth="1"/>
    <col min="20" max="20" width="9.1171875" style="3" hidden="1" customWidth="1"/>
    <col min="21" max="21" width="6.5859375" style="3" hidden="1" customWidth="1"/>
    <col min="22" max="22" width="18.1171875" style="3" hidden="1" customWidth="1"/>
    <col min="23" max="23" width="2.1171875" style="3" customWidth="1"/>
    <col min="24" max="26" width="6.703125" style="3" customWidth="1"/>
    <col min="27" max="28" width="7.29296875" style="3" customWidth="1"/>
    <col min="29" max="16384" width="9.1171875" style="3"/>
  </cols>
  <sheetData>
    <row r="1" spans="1:28" x14ac:dyDescent="0.4">
      <c r="A1"/>
      <c r="B1" s="56" t="s">
        <v>0</v>
      </c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</row>
    <row r="2" spans="1:28" x14ac:dyDescent="0.4">
      <c r="A2"/>
      <c r="B2" s="1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5"/>
      <c r="O2" s="4"/>
      <c r="P2" s="4"/>
      <c r="Q2" s="4"/>
      <c r="R2"/>
    </row>
    <row r="3" spans="1:28" x14ac:dyDescent="0.4">
      <c r="A3"/>
      <c r="B3" s="4" t="s">
        <v>2</v>
      </c>
      <c r="C3" s="55" t="s">
        <v>90</v>
      </c>
      <c r="D3" s="55"/>
      <c r="E3" s="55"/>
      <c r="F3" s="4"/>
      <c r="I3" s="15" t="s">
        <v>5</v>
      </c>
      <c r="J3" s="55" t="s">
        <v>91</v>
      </c>
      <c r="K3" s="55"/>
      <c r="L3" s="10"/>
      <c r="N3" s="52"/>
      <c r="O3" s="10" t="s">
        <v>28</v>
      </c>
      <c r="P3" s="4"/>
      <c r="Q3" s="4"/>
      <c r="R3"/>
    </row>
    <row r="4" spans="1:28" ht="16.5" customHeight="1" x14ac:dyDescent="0.4">
      <c r="A4"/>
      <c r="B4" s="4"/>
      <c r="C4" s="16" t="s">
        <v>1</v>
      </c>
      <c r="D4" s="16" t="s">
        <v>3</v>
      </c>
      <c r="E4" s="16" t="s">
        <v>4</v>
      </c>
      <c r="F4" s="4"/>
      <c r="G4" s="4"/>
      <c r="H4" s="17"/>
      <c r="I4" s="4"/>
      <c r="J4" s="4"/>
      <c r="L4" s="10"/>
      <c r="O4" s="10" t="s">
        <v>27</v>
      </c>
      <c r="P4" s="4"/>
      <c r="Q4" s="4"/>
      <c r="R4"/>
      <c r="S4" s="30" t="s">
        <v>40</v>
      </c>
      <c r="T4" s="28">
        <v>10</v>
      </c>
      <c r="U4" s="30" t="s">
        <v>42</v>
      </c>
      <c r="V4" s="31">
        <f ca="1">DATE(U5,T4,1)</f>
        <v>45200</v>
      </c>
    </row>
    <row r="5" spans="1:28" x14ac:dyDescent="0.4">
      <c r="A5"/>
      <c r="B5" s="4"/>
      <c r="C5" s="60"/>
      <c r="D5" s="60"/>
      <c r="E5" s="60"/>
      <c r="H5" s="30" t="s">
        <v>40</v>
      </c>
      <c r="M5" s="29"/>
      <c r="S5" s="30" t="s">
        <v>41</v>
      </c>
      <c r="T5" s="32">
        <v>2</v>
      </c>
      <c r="U5" s="28">
        <f ca="1">IF(T5=1,S9,IF(T5=2,S10,IF(T5=3,S11,ERROR)))</f>
        <v>2023</v>
      </c>
      <c r="V5" s="28"/>
    </row>
    <row r="6" spans="1:28" x14ac:dyDescent="0.4">
      <c r="A6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5"/>
      <c r="O6" s="4"/>
      <c r="P6" s="4"/>
      <c r="Q6" s="4"/>
      <c r="R6"/>
    </row>
    <row r="7" spans="1:28" s="32" customFormat="1" ht="45.75" customHeight="1" x14ac:dyDescent="0.4">
      <c r="A7" s="32">
        <f ca="1">WEEKDAY(V4)</f>
        <v>1</v>
      </c>
      <c r="B7" s="9" t="s">
        <v>6</v>
      </c>
      <c r="C7" s="9" t="s">
        <v>7</v>
      </c>
      <c r="D7" s="9" t="s">
        <v>8</v>
      </c>
      <c r="E7" s="9" t="s">
        <v>9</v>
      </c>
      <c r="F7" s="9" t="s">
        <v>8</v>
      </c>
      <c r="G7" s="9" t="s">
        <v>9</v>
      </c>
      <c r="H7" s="9" t="s">
        <v>10</v>
      </c>
      <c r="I7" s="9" t="s">
        <v>9</v>
      </c>
      <c r="J7" s="9" t="s">
        <v>21</v>
      </c>
      <c r="K7" s="9" t="s">
        <v>22</v>
      </c>
      <c r="L7" s="9" t="s">
        <v>21</v>
      </c>
      <c r="M7" s="9" t="s">
        <v>22</v>
      </c>
      <c r="N7" s="18"/>
      <c r="O7" s="9" t="s">
        <v>11</v>
      </c>
      <c r="P7" s="9"/>
      <c r="Q7" s="9" t="s">
        <v>20</v>
      </c>
      <c r="R7" s="9" t="s">
        <v>23</v>
      </c>
      <c r="T7" s="33" t="s">
        <v>43</v>
      </c>
      <c r="U7" s="32" t="s">
        <v>85</v>
      </c>
      <c r="W7" s="49"/>
      <c r="X7" s="48" t="s">
        <v>86</v>
      </c>
      <c r="Y7" s="48" t="s">
        <v>87</v>
      </c>
      <c r="Z7" s="48" t="s">
        <v>88</v>
      </c>
      <c r="AA7" s="48" t="s">
        <v>89</v>
      </c>
      <c r="AB7" s="48"/>
    </row>
    <row r="8" spans="1:28" s="9" customFormat="1" x14ac:dyDescent="0.4">
      <c r="B8" s="34" t="str">
        <f ca="1">IF(A7=7,1," ")</f>
        <v xml:space="preserve"> </v>
      </c>
      <c r="C8" s="34" t="s">
        <v>18</v>
      </c>
      <c r="D8" s="11"/>
      <c r="E8" s="11"/>
      <c r="F8" s="11"/>
      <c r="G8" s="11"/>
      <c r="H8" s="11"/>
      <c r="I8" s="11"/>
      <c r="J8" s="2"/>
      <c r="K8" s="11"/>
      <c r="L8" s="2"/>
      <c r="M8" s="11"/>
      <c r="N8" s="8">
        <f>HOUR(O8)+(MINUTE(O8)/60)</f>
        <v>0</v>
      </c>
      <c r="O8" s="35">
        <f t="shared" ref="O8:O14" si="0">(E8-D8)+(G8-F8)+(I8-H8)</f>
        <v>0</v>
      </c>
      <c r="P8" s="5">
        <f>N8</f>
        <v>0</v>
      </c>
      <c r="R8" s="37"/>
      <c r="S8" s="38">
        <f ca="1">TODAY()</f>
        <v>45238</v>
      </c>
      <c r="T8" s="9" t="s">
        <v>82</v>
      </c>
      <c r="W8" s="50"/>
      <c r="X8" s="2"/>
      <c r="Y8" s="2"/>
      <c r="Z8" s="2"/>
      <c r="AA8" s="2">
        <f>SUM(X8:Z8)</f>
        <v>0</v>
      </c>
      <c r="AB8" s="53"/>
    </row>
    <row r="9" spans="1:28" customFormat="1" x14ac:dyDescent="0.4">
      <c r="B9" s="34">
        <f ca="1">IF(A7=1,1,IF(B8=" "," ",B8+1))</f>
        <v>1</v>
      </c>
      <c r="C9" s="34" t="s">
        <v>13</v>
      </c>
      <c r="D9" s="11"/>
      <c r="E9" s="11"/>
      <c r="F9" s="11"/>
      <c r="G9" s="11"/>
      <c r="H9" s="11"/>
      <c r="I9" s="11"/>
      <c r="J9" s="2">
        <v>0</v>
      </c>
      <c r="K9" s="11"/>
      <c r="L9" s="2"/>
      <c r="M9" s="11"/>
      <c r="N9" s="8">
        <f t="shared" ref="N9:N14" si="1">HOUR(O9)+(MINUTE(O9)/60)</f>
        <v>0</v>
      </c>
      <c r="O9" s="35">
        <f t="shared" si="0"/>
        <v>0</v>
      </c>
      <c r="P9" s="5">
        <f>N9</f>
        <v>0</v>
      </c>
      <c r="Q9" s="9"/>
      <c r="R9" s="37"/>
      <c r="S9">
        <f ca="1">S10-1</f>
        <v>2022</v>
      </c>
      <c r="T9" s="9" t="s">
        <v>29</v>
      </c>
      <c r="W9" s="51"/>
      <c r="X9" s="2"/>
      <c r="Y9" s="2"/>
      <c r="Z9" s="2"/>
      <c r="AA9" s="2">
        <f t="shared" ref="AA9:AA14" si="2">SUM(X9:Z9)</f>
        <v>0</v>
      </c>
      <c r="AB9" s="53"/>
    </row>
    <row r="10" spans="1:28" customFormat="1" x14ac:dyDescent="0.4">
      <c r="B10" s="34">
        <f ca="1">IF(A7=2,1,IF(B9=" "," ",B9+1))</f>
        <v>2</v>
      </c>
      <c r="C10" s="34" t="s">
        <v>12</v>
      </c>
      <c r="D10" s="11">
        <v>8</v>
      </c>
      <c r="E10" s="11">
        <v>4</v>
      </c>
      <c r="F10" s="11"/>
      <c r="G10" s="11"/>
      <c r="H10" s="11"/>
      <c r="I10" s="11"/>
      <c r="J10" s="2">
        <v>0</v>
      </c>
      <c r="K10" s="11"/>
      <c r="L10" s="2"/>
      <c r="M10" s="11"/>
      <c r="N10" s="8" t="e">
        <f t="shared" si="1"/>
        <v>#NUM!</v>
      </c>
      <c r="O10" s="35">
        <f t="shared" si="0"/>
        <v>-4</v>
      </c>
      <c r="P10" s="5" t="e">
        <f>IF(OR(N10&gt;8, K10="HL",M10="HL"),IF(K10="HL",(N10+L10+J10-8+U10),IF(M10="HL",(N10+J10+L10-8),N10-8+U10)),(N10+J10+L10)-8+U10)</f>
        <v>#NUM!</v>
      </c>
      <c r="Q10" s="9"/>
      <c r="R10" s="37"/>
      <c r="S10">
        <f ca="1">YEAR(S8)</f>
        <v>2023</v>
      </c>
      <c r="T10" t="s">
        <v>30</v>
      </c>
      <c r="U10" s="9" t="e">
        <f ca="1">IF(AND(B10=" ",N10=0,J10="",L10=""),8,0)</f>
        <v>#NUM!</v>
      </c>
      <c r="W10" s="51"/>
      <c r="X10" s="2">
        <v>4</v>
      </c>
      <c r="Y10" s="2">
        <v>3</v>
      </c>
      <c r="Z10" s="2">
        <v>1</v>
      </c>
      <c r="AA10" s="2">
        <f t="shared" si="2"/>
        <v>8</v>
      </c>
      <c r="AB10" s="53"/>
    </row>
    <row r="11" spans="1:28" customFormat="1" x14ac:dyDescent="0.4">
      <c r="B11" s="34">
        <f ca="1">IF(A7=3,1,IF(B10=" "," ",B10+1))</f>
        <v>3</v>
      </c>
      <c r="C11" s="34" t="s">
        <v>14</v>
      </c>
      <c r="D11" s="11">
        <v>0.33333333333333331</v>
      </c>
      <c r="E11" s="11"/>
      <c r="F11" s="11"/>
      <c r="G11" s="11"/>
      <c r="H11" s="11"/>
      <c r="I11" s="11"/>
      <c r="J11" s="2">
        <v>0</v>
      </c>
      <c r="K11" s="11"/>
      <c r="L11" s="2"/>
      <c r="M11" s="11"/>
      <c r="N11" s="8" t="e">
        <f t="shared" si="1"/>
        <v>#NUM!</v>
      </c>
      <c r="O11" s="35">
        <f t="shared" si="0"/>
        <v>-0.33333333333333331</v>
      </c>
      <c r="P11" s="5" t="e">
        <f>IF(OR(N11&gt;8, K11="HL",M11="HL"),IF(K11="HL",(N11+L11+J11-8+U11),IF(M11="HL",(N11+J11+L11-8),N11-8+U11)),(N11+J11+L11)-8+U11)</f>
        <v>#NUM!</v>
      </c>
      <c r="Q11" s="9"/>
      <c r="R11" s="37"/>
      <c r="S11">
        <f ca="1">S10+1</f>
        <v>2024</v>
      </c>
      <c r="T11" s="9" t="s">
        <v>31</v>
      </c>
      <c r="U11" s="9" t="e">
        <f ca="1">IF(AND(B11=" ",N11=0,J11="",L11=""),8,0)</f>
        <v>#NUM!</v>
      </c>
      <c r="W11" s="51"/>
      <c r="X11" s="2"/>
      <c r="Y11" s="2"/>
      <c r="Z11" s="2"/>
      <c r="AA11" s="2">
        <f t="shared" si="2"/>
        <v>0</v>
      </c>
      <c r="AB11" s="53"/>
    </row>
    <row r="12" spans="1:28" customFormat="1" x14ac:dyDescent="0.4">
      <c r="B12" s="34">
        <f ca="1">IF(A7=4,1,IF(B11=" "," ",B11+1))</f>
        <v>4</v>
      </c>
      <c r="C12" s="34" t="s">
        <v>15</v>
      </c>
      <c r="D12" s="11">
        <v>0.33333333333333331</v>
      </c>
      <c r="E12" s="11"/>
      <c r="F12" s="11"/>
      <c r="G12" s="11"/>
      <c r="H12" s="11"/>
      <c r="I12" s="11"/>
      <c r="J12" s="2">
        <v>0</v>
      </c>
      <c r="K12" s="11"/>
      <c r="L12" s="2"/>
      <c r="M12" s="11"/>
      <c r="N12" s="8" t="e">
        <f t="shared" si="1"/>
        <v>#NUM!</v>
      </c>
      <c r="O12" s="35">
        <f t="shared" si="0"/>
        <v>-0.33333333333333331</v>
      </c>
      <c r="P12" s="5" t="e">
        <f>IF(OR(N12&gt;8, K12="HL",M12="HL"),IF(K12="HL",(N12+L12+J12-8+U12),IF(M12="HL",(N12+J12+L12-8),N12-8+U12)),(N12+J12+L12)-8+U12)</f>
        <v>#NUM!</v>
      </c>
      <c r="Q12" s="9"/>
      <c r="R12" s="37"/>
      <c r="T12" s="9" t="s">
        <v>32</v>
      </c>
      <c r="U12" s="9" t="e">
        <f ca="1">IF(AND(B12=" ",N12=0,J12="",L12=""),8,0)</f>
        <v>#NUM!</v>
      </c>
      <c r="W12" s="51"/>
      <c r="X12" s="2"/>
      <c r="Y12" s="2"/>
      <c r="Z12" s="2"/>
      <c r="AA12" s="2">
        <f t="shared" si="2"/>
        <v>0</v>
      </c>
      <c r="AB12" s="53"/>
    </row>
    <row r="13" spans="1:28" customFormat="1" x14ac:dyDescent="0.4">
      <c r="B13" s="34">
        <f ca="1">IF(A7=5,1,IF(B12=" "," ",B12+1))</f>
        <v>5</v>
      </c>
      <c r="C13" s="34" t="s">
        <v>16</v>
      </c>
      <c r="D13" s="11">
        <v>0.33333333333333331</v>
      </c>
      <c r="E13" s="11"/>
      <c r="F13" s="11"/>
      <c r="G13" s="11"/>
      <c r="H13" s="11"/>
      <c r="I13" s="11"/>
      <c r="J13" s="2">
        <v>0</v>
      </c>
      <c r="K13" s="2"/>
      <c r="L13" s="2"/>
      <c r="M13" s="2"/>
      <c r="N13" s="8" t="e">
        <f t="shared" si="1"/>
        <v>#NUM!</v>
      </c>
      <c r="O13" s="35">
        <f t="shared" si="0"/>
        <v>-0.33333333333333331</v>
      </c>
      <c r="P13" s="5" t="e">
        <f>IF(OR(N13&gt;8, K13="HL",M13="HL"),IF(K13="HL",(N13+L13+J13-8+U13),IF(M13="HL",(N13+J13+L13-8),N13-8+U13)),(N13+J13+L13)-8+U13)</f>
        <v>#NUM!</v>
      </c>
      <c r="Q13" s="9"/>
      <c r="R13" s="37"/>
      <c r="T13" s="9" t="s">
        <v>33</v>
      </c>
      <c r="U13" s="9" t="e">
        <f ca="1">IF(AND(B13=" ",N13=0,J13="",L13=""),8,0)</f>
        <v>#NUM!</v>
      </c>
      <c r="W13" s="51"/>
      <c r="X13" s="2"/>
      <c r="Y13" s="2"/>
      <c r="Z13" s="2"/>
      <c r="AA13" s="2">
        <f t="shared" si="2"/>
        <v>0</v>
      </c>
      <c r="AB13" s="53"/>
    </row>
    <row r="14" spans="1:28" customFormat="1" x14ac:dyDescent="0.4">
      <c r="B14" s="34">
        <f ca="1">IF(A7=6,1,IF(B13=" "," ",B13+1))</f>
        <v>6</v>
      </c>
      <c r="C14" s="6" t="s">
        <v>17</v>
      </c>
      <c r="D14" s="11">
        <v>0.33333333333333331</v>
      </c>
      <c r="E14" s="11"/>
      <c r="F14" s="11"/>
      <c r="G14" s="11"/>
      <c r="H14" s="11"/>
      <c r="I14" s="11"/>
      <c r="J14" s="2">
        <v>0</v>
      </c>
      <c r="K14" s="2"/>
      <c r="L14" s="2"/>
      <c r="M14" s="2"/>
      <c r="N14" s="8" t="e">
        <f t="shared" si="1"/>
        <v>#NUM!</v>
      </c>
      <c r="O14" s="39">
        <f t="shared" si="0"/>
        <v>-0.33333333333333331</v>
      </c>
      <c r="P14" s="5" t="e">
        <f>IF(OR(N14&gt;8, K14="HL",M14="HL"),IF(K14="HL",(N14+L14+J14-8+U14),IF(M14="HL",(N14+J14+L14-8),N14-8+U14)),(N14+J14+L14)-8+U14)</f>
        <v>#NUM!</v>
      </c>
      <c r="Q14" s="9"/>
      <c r="R14" s="37"/>
      <c r="T14" s="9" t="s">
        <v>34</v>
      </c>
      <c r="U14" s="9" t="e">
        <f ca="1">IF(AND(B14=" ",N14=0,J14="",L14=""),8,0)</f>
        <v>#NUM!</v>
      </c>
      <c r="W14" s="51"/>
      <c r="X14" s="2"/>
      <c r="Y14" s="2"/>
      <c r="Z14" s="2"/>
      <c r="AA14" s="2">
        <f t="shared" si="2"/>
        <v>0</v>
      </c>
      <c r="AB14" s="53"/>
    </row>
    <row r="15" spans="1:28" customFormat="1" ht="12.75" customHeight="1" x14ac:dyDescent="0.4">
      <c r="B15" s="19"/>
      <c r="C15" s="4"/>
      <c r="D15" s="4"/>
      <c r="E15" s="4"/>
      <c r="F15" s="4"/>
      <c r="G15" s="4"/>
      <c r="H15" s="4"/>
      <c r="I15" s="4"/>
      <c r="J15" s="4"/>
      <c r="K15" s="4"/>
      <c r="L15" s="6"/>
      <c r="M15" s="4"/>
      <c r="N15" s="5"/>
      <c r="O15" s="40"/>
      <c r="P15" s="5" t="e">
        <f>SUM(P8:P14)</f>
        <v>#NUM!</v>
      </c>
      <c r="Q15" s="8" t="e">
        <f>IF((Q16*1.5)-TRUNC(Q16*1.5,0)&lt;0.124,TRUNC(Q16*1.5)+0,IF((Q16*1.5)-TRUNC(Q16*1.5,0)&lt;0.374,TRUNC(Q16*1.5)+0.25,IF((Q16*1.5)-TRUNC(Q16*1.5,0)&lt;0.624,TRUNC(Q16*1.5)+0.5,IF((Q16*1.5)-TRUNC(Q16*1.5,0)&lt;0.874,TRUNC(Q16*1.5)+0.75,TRUNC(Q16*1.5,0)+1))))</f>
        <v>#NUM!</v>
      </c>
      <c r="R15" s="41" t="e">
        <f>IF(P15&lt;Q16,P15-Q16,IF((P15-Q16)-TRUNC(P15-Q16,0)&lt;0.124,TRUNC(P15-Q16)+0,IF((P15-Q16)-TRUNC(P15-Q16,0)&lt;0.374,TRUNC(P15-Q16)+0.25,IF((P15-Q16)-TRUNC(P15-Q16,0)&lt;0.624,TRUNC(P15-Q16)+0.5,IF((P15-Q16)-TRUNC(P15-Q16,0)&lt;0.874,TRUNC(P15-Q16)+0.75,TRUNC(P15-Q16)+1)))))</f>
        <v>#NUM!</v>
      </c>
      <c r="T15" s="9" t="s">
        <v>35</v>
      </c>
      <c r="W15" s="51"/>
    </row>
    <row r="16" spans="1:28" customFormat="1" ht="25.35" hidden="1" x14ac:dyDescent="0.4">
      <c r="B16" s="19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5" t="e">
        <f>SUM(N8:N14,U10:U14)</f>
        <v>#NUM!</v>
      </c>
      <c r="O16" s="40"/>
      <c r="P16" s="5"/>
      <c r="Q16" s="47" t="e">
        <f>IF(N16&gt;40,(N16-40),0)</f>
        <v>#NUM!</v>
      </c>
      <c r="R16" s="41"/>
      <c r="T16" s="9" t="s">
        <v>36</v>
      </c>
      <c r="W16" s="51"/>
      <c r="X16" s="42"/>
    </row>
    <row r="17" spans="2:28" customFormat="1" x14ac:dyDescent="0.4">
      <c r="B17" s="20"/>
      <c r="C17" s="21"/>
      <c r="D17" s="21"/>
      <c r="E17" s="21"/>
      <c r="F17" s="21"/>
      <c r="G17" s="21"/>
      <c r="H17" s="6"/>
      <c r="I17" s="7" t="s">
        <v>24</v>
      </c>
      <c r="J17" s="6">
        <f ca="1">IF(B8=" ",IF(B9=" ",IF(B10=" ",IF(B11=" ", IF(B12=" ",IF(B13=" ",SUM(L14:L14,J14:J14), SUM(L13:L14,J13:J14)),SUM(L12:L14,J12:J14)),SUM(L11:L14,J11:J14)),SUM(L10:L14,J10:J14)),SUM(L9:L14,J9:J14)),SUM(L8:L14,J8:J14))</f>
        <v>0</v>
      </c>
      <c r="K17" s="7"/>
      <c r="L17" s="7"/>
      <c r="M17" s="7"/>
      <c r="N17" s="12"/>
      <c r="O17" s="39">
        <f>SUM(O8:O14)</f>
        <v>-5.3333333333333321</v>
      </c>
      <c r="P17" s="8"/>
      <c r="Q17" s="58" t="e">
        <f>SUM(Q8:R15)</f>
        <v>#NUM!</v>
      </c>
      <c r="R17" s="59"/>
      <c r="T17" s="9" t="s">
        <v>37</v>
      </c>
      <c r="W17" s="51"/>
      <c r="X17" s="2">
        <f>SUM(X8:X15)</f>
        <v>4</v>
      </c>
      <c r="Y17" s="2">
        <f>SUM(Y8:Y15)</f>
        <v>3</v>
      </c>
      <c r="Z17" s="2">
        <f>SUM(Z8:Z15)</f>
        <v>1</v>
      </c>
      <c r="AA17" s="2">
        <f>SUM(AA8:AA16)</f>
        <v>8</v>
      </c>
      <c r="AB17" s="53"/>
    </row>
    <row r="18" spans="2:28" customFormat="1" ht="12" customHeight="1" x14ac:dyDescent="0.4">
      <c r="B18" s="4"/>
      <c r="C18" s="4"/>
      <c r="D18" s="4"/>
      <c r="E18" s="4"/>
      <c r="F18" s="4"/>
      <c r="G18" s="4"/>
      <c r="H18" s="4"/>
      <c r="I18" s="15"/>
      <c r="J18" s="15"/>
      <c r="K18" s="15"/>
      <c r="L18" s="15"/>
      <c r="M18" s="15"/>
      <c r="N18" s="22"/>
      <c r="O18" s="5"/>
      <c r="P18" s="5"/>
      <c r="Q18" s="5"/>
      <c r="R18" s="42"/>
      <c r="T18" s="9" t="s">
        <v>38</v>
      </c>
      <c r="W18" s="51"/>
      <c r="X18" s="42"/>
    </row>
    <row r="19" spans="2:28" customFormat="1" x14ac:dyDescent="0.4">
      <c r="B19" s="34"/>
      <c r="C19" s="7" t="s">
        <v>19</v>
      </c>
      <c r="D19" s="13"/>
      <c r="E19" s="13"/>
      <c r="F19" s="13"/>
      <c r="G19" s="13"/>
      <c r="H19" s="13"/>
      <c r="I19" s="13"/>
      <c r="J19" s="1"/>
      <c r="K19" s="1"/>
      <c r="L19" s="1"/>
      <c r="M19" s="1"/>
      <c r="N19" s="8">
        <f t="shared" ref="N19:N26" si="3">HOUR(O19)+(MINUTE(O19)/60)</f>
        <v>0</v>
      </c>
      <c r="O19" s="39">
        <f t="shared" ref="O19:O26" si="4">(E19-D19)+(G19-F19)+(I19-H19)</f>
        <v>0</v>
      </c>
      <c r="P19" s="36">
        <f>N19</f>
        <v>0</v>
      </c>
      <c r="Q19" s="43"/>
      <c r="R19" s="44"/>
      <c r="T19" s="9" t="s">
        <v>39</v>
      </c>
      <c r="W19" s="51"/>
      <c r="X19" s="42"/>
    </row>
    <row r="20" spans="2:28" customFormat="1" x14ac:dyDescent="0.4">
      <c r="B20" s="34">
        <f ca="1">B14+1</f>
        <v>7</v>
      </c>
      <c r="C20" s="34" t="s">
        <v>18</v>
      </c>
      <c r="D20" s="13"/>
      <c r="E20" s="13"/>
      <c r="F20" s="13"/>
      <c r="G20" s="13"/>
      <c r="H20" s="13"/>
      <c r="I20" s="13"/>
      <c r="J20" s="1"/>
      <c r="K20" s="1"/>
      <c r="L20" s="1"/>
      <c r="M20" s="1"/>
      <c r="N20" s="8">
        <f t="shared" si="3"/>
        <v>0</v>
      </c>
      <c r="O20" s="39">
        <f t="shared" si="4"/>
        <v>0</v>
      </c>
      <c r="P20" s="5">
        <f>N20</f>
        <v>0</v>
      </c>
      <c r="Q20" s="18"/>
      <c r="R20" s="45"/>
      <c r="W20" s="51"/>
      <c r="X20" s="2"/>
      <c r="Y20" s="2"/>
      <c r="Z20" s="2"/>
      <c r="AA20" s="2">
        <f>SUM(X20:Z20)</f>
        <v>0</v>
      </c>
      <c r="AB20" s="53"/>
    </row>
    <row r="21" spans="2:28" customFormat="1" x14ac:dyDescent="0.4">
      <c r="B21" s="34">
        <f t="shared" ref="B21:B26" ca="1" si="5">B20+1</f>
        <v>8</v>
      </c>
      <c r="C21" s="6" t="s">
        <v>13</v>
      </c>
      <c r="D21" s="11"/>
      <c r="E21" s="11"/>
      <c r="F21" s="11"/>
      <c r="G21" s="11"/>
      <c r="H21" s="11"/>
      <c r="I21" s="11"/>
      <c r="J21" s="2"/>
      <c r="K21" s="2"/>
      <c r="L21" s="2"/>
      <c r="M21" s="2"/>
      <c r="N21" s="8">
        <f t="shared" si="3"/>
        <v>0</v>
      </c>
      <c r="O21" s="39">
        <f t="shared" si="4"/>
        <v>0</v>
      </c>
      <c r="P21" s="5">
        <f>N21</f>
        <v>0</v>
      </c>
      <c r="Q21" s="18"/>
      <c r="R21" s="45"/>
      <c r="W21" s="51"/>
      <c r="X21" s="2"/>
      <c r="Y21" s="2"/>
      <c r="Z21" s="2"/>
      <c r="AA21" s="2">
        <f t="shared" ref="AA21:AA26" si="6">SUM(X21:Z21)</f>
        <v>0</v>
      </c>
      <c r="AB21" s="53"/>
    </row>
    <row r="22" spans="2:28" customFormat="1" x14ac:dyDescent="0.4">
      <c r="B22" s="34">
        <f t="shared" ca="1" si="5"/>
        <v>9</v>
      </c>
      <c r="C22" s="6" t="s">
        <v>12</v>
      </c>
      <c r="D22" s="11"/>
      <c r="E22" s="11"/>
      <c r="F22" s="11"/>
      <c r="G22" s="11"/>
      <c r="H22" s="11"/>
      <c r="I22" s="11"/>
      <c r="J22" s="2"/>
      <c r="K22" s="2"/>
      <c r="L22" s="2"/>
      <c r="M22" s="2"/>
      <c r="N22" s="8">
        <f t="shared" si="3"/>
        <v>0</v>
      </c>
      <c r="O22" s="39">
        <f t="shared" si="4"/>
        <v>0</v>
      </c>
      <c r="P22" s="5">
        <f>IF(OR(N22&gt;8, K22="HL",M22="HL"),IF(K22="HL",(N22+L22+J22-8),IF(M22="HL",(N22+J22+L22-8),N22-8)),(N22+J22+L22)-8)</f>
        <v>-8</v>
      </c>
      <c r="Q22" s="18"/>
      <c r="R22" s="45"/>
      <c r="W22" s="51"/>
      <c r="X22" s="2"/>
      <c r="Y22" s="2"/>
      <c r="Z22" s="2"/>
      <c r="AA22" s="2">
        <f t="shared" si="6"/>
        <v>0</v>
      </c>
      <c r="AB22" s="53"/>
    </row>
    <row r="23" spans="2:28" customFormat="1" x14ac:dyDescent="0.4">
      <c r="B23" s="34">
        <f t="shared" ca="1" si="5"/>
        <v>10</v>
      </c>
      <c r="C23" s="6" t="s">
        <v>14</v>
      </c>
      <c r="D23" s="11"/>
      <c r="E23" s="11"/>
      <c r="F23" s="11"/>
      <c r="G23" s="11"/>
      <c r="H23" s="11"/>
      <c r="I23" s="11"/>
      <c r="J23" s="2"/>
      <c r="K23" s="2"/>
      <c r="L23" s="2"/>
      <c r="M23" s="2"/>
      <c r="N23" s="8">
        <f t="shared" si="3"/>
        <v>0</v>
      </c>
      <c r="O23" s="39">
        <f t="shared" si="4"/>
        <v>0</v>
      </c>
      <c r="P23" s="5">
        <f>IF(OR(N23&gt;8, K23="HL",M23="HL"),IF(K23="HL",(N23+L23+J23-8),IF(M23="HL",(N23+J23+L23-8),N23-8)),(N23+J23+L23)-8)</f>
        <v>-8</v>
      </c>
      <c r="Q23" s="18"/>
      <c r="R23" s="45"/>
      <c r="W23" s="51"/>
      <c r="X23" s="2"/>
      <c r="Y23" s="2"/>
      <c r="Z23" s="2"/>
      <c r="AA23" s="2">
        <f t="shared" si="6"/>
        <v>0</v>
      </c>
      <c r="AB23" s="53"/>
    </row>
    <row r="24" spans="2:28" customFormat="1" x14ac:dyDescent="0.4">
      <c r="B24" s="34">
        <f t="shared" ca="1" si="5"/>
        <v>11</v>
      </c>
      <c r="C24" s="6" t="s">
        <v>15</v>
      </c>
      <c r="D24" s="11"/>
      <c r="E24" s="11"/>
      <c r="F24" s="11"/>
      <c r="G24" s="11"/>
      <c r="H24" s="11"/>
      <c r="I24" s="11"/>
      <c r="J24" s="2"/>
      <c r="K24" s="2"/>
      <c r="L24" s="2"/>
      <c r="M24" s="2"/>
      <c r="N24" s="8">
        <f t="shared" si="3"/>
        <v>0</v>
      </c>
      <c r="O24" s="39">
        <f t="shared" si="4"/>
        <v>0</v>
      </c>
      <c r="P24" s="5">
        <f>IF(OR(N24&gt;8, K24="HL",M24="HL"),IF(K24="HL",(N24+L24+J24-8),IF(M24="HL",(N24+J24+L24-8),N24-8)),(N24+J24+L24)-8)</f>
        <v>-8</v>
      </c>
      <c r="Q24" s="18"/>
      <c r="R24" s="45"/>
      <c r="W24" s="51"/>
      <c r="X24" s="2"/>
      <c r="Y24" s="2"/>
      <c r="Z24" s="2"/>
      <c r="AA24" s="2">
        <f t="shared" si="6"/>
        <v>0</v>
      </c>
      <c r="AB24" s="53"/>
    </row>
    <row r="25" spans="2:28" customFormat="1" x14ac:dyDescent="0.4">
      <c r="B25" s="34">
        <f t="shared" ca="1" si="5"/>
        <v>12</v>
      </c>
      <c r="C25" s="6" t="s">
        <v>16</v>
      </c>
      <c r="D25" s="11"/>
      <c r="E25" s="11"/>
      <c r="F25" s="11"/>
      <c r="G25" s="11"/>
      <c r="H25" s="11"/>
      <c r="I25" s="11"/>
      <c r="J25" s="2"/>
      <c r="K25" s="2"/>
      <c r="L25" s="2"/>
      <c r="M25" s="2"/>
      <c r="N25" s="8">
        <f t="shared" si="3"/>
        <v>0</v>
      </c>
      <c r="O25" s="39">
        <f t="shared" si="4"/>
        <v>0</v>
      </c>
      <c r="P25" s="5">
        <f>IF(OR(N25&gt;8, K25="HL",M25="HL"),IF(K25="HL",(N25+L25+J25-8),IF(M25="HL",(N25+J25+L25-8),N25-8)),(N25+J25+L25)-8)</f>
        <v>-8</v>
      </c>
      <c r="Q25" s="18"/>
      <c r="R25" s="45"/>
      <c r="W25" s="51"/>
      <c r="X25" s="2"/>
      <c r="Y25" s="2"/>
      <c r="Z25" s="2"/>
      <c r="AA25" s="2">
        <f t="shared" si="6"/>
        <v>0</v>
      </c>
      <c r="AB25" s="53"/>
    </row>
    <row r="26" spans="2:28" customFormat="1" x14ac:dyDescent="0.4">
      <c r="B26" s="34">
        <f t="shared" ca="1" si="5"/>
        <v>13</v>
      </c>
      <c r="C26" s="6" t="s">
        <v>17</v>
      </c>
      <c r="D26" s="11"/>
      <c r="E26" s="11"/>
      <c r="F26" s="11"/>
      <c r="G26" s="11"/>
      <c r="H26" s="11"/>
      <c r="I26" s="11"/>
      <c r="J26" s="2"/>
      <c r="K26" s="2"/>
      <c r="L26" s="2"/>
      <c r="M26" s="2"/>
      <c r="N26" s="8">
        <f t="shared" si="3"/>
        <v>0</v>
      </c>
      <c r="O26" s="39">
        <f t="shared" si="4"/>
        <v>0</v>
      </c>
      <c r="P26" s="5">
        <f>IF(OR(N26&gt;8, K26="HL",M26="HL"),IF(K26="HL",(N26+L26+J26-8),IF(M26="HL",(N26+J26+L26-8),N26-8)),(N26+J26+L26)-8)</f>
        <v>-8</v>
      </c>
      <c r="Q26" s="18"/>
      <c r="R26" s="45"/>
      <c r="W26" s="51"/>
      <c r="X26" s="2"/>
      <c r="Y26" s="2"/>
      <c r="Z26" s="2"/>
      <c r="AA26" s="2">
        <f t="shared" si="6"/>
        <v>0</v>
      </c>
      <c r="AB26" s="53"/>
    </row>
    <row r="27" spans="2:28" customFormat="1" x14ac:dyDescent="0.4">
      <c r="B27" s="19"/>
      <c r="C27" s="4"/>
      <c r="D27" s="23"/>
      <c r="E27" s="23"/>
      <c r="F27" s="23"/>
      <c r="G27" s="23"/>
      <c r="H27" s="23"/>
      <c r="I27" s="23"/>
      <c r="J27" s="4"/>
      <c r="K27" s="4"/>
      <c r="L27" s="4"/>
      <c r="M27" s="4"/>
      <c r="N27" s="5"/>
      <c r="O27" s="40"/>
      <c r="P27" s="5">
        <f>SUM(P19:P26)</f>
        <v>-40</v>
      </c>
      <c r="Q27" s="8">
        <f>IF((Q28*1.5)-TRUNC(Q28*1.5,0)&lt;0.124,TRUNC(Q28*1.5)+0,IF((Q28*1.5)-TRUNC(Q28*1.5,0)&lt;0.374,TRUNC(Q28*1.5)+0.25,IF((Q28*1.5)-TRUNC(Q28*1.5,0)&lt;0.624,TRUNC(Q28*1.5)+0.5,IF((Q28*1.5)-TRUNC(Q28*1.5,0)&lt;0.874,TRUNC(Q28*1.5)+0.75,TRUNC(Q28*1.5,0)+1))))</f>
        <v>0</v>
      </c>
      <c r="R27" s="41">
        <f>IF(P27&lt;Q28,P27-Q28,IF((P27-Q28)-TRUNC(P27-Q28,0)&lt;0.124,TRUNC(P27-Q28)+0,IF((P27-Q28)-TRUNC(P27-Q28,0)&lt;0.374,TRUNC(P27-Q28)+0.25,IF((P27-Q28)-TRUNC(P27-Q28,0)&lt;0.624,TRUNC(P27-Q28)+0.5,IF((P27-Q28)-TRUNC(P27-Q28,0)&lt;0.874,TRUNC(P27-Q28)+0.75,TRUNC(P27-Q28)+1)))))</f>
        <v>-40</v>
      </c>
      <c r="W27" s="51"/>
    </row>
    <row r="28" spans="2:28" customFormat="1" ht="12.75" hidden="1" customHeight="1" x14ac:dyDescent="0.4">
      <c r="B28" s="19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5">
        <f>SUM(N19:N26)</f>
        <v>0</v>
      </c>
      <c r="O28" s="40"/>
      <c r="P28" s="5"/>
      <c r="Q28" s="41">
        <f>IF(N28&gt;40,(N28-40),0)</f>
        <v>0</v>
      </c>
      <c r="R28" s="41"/>
      <c r="W28" s="51"/>
      <c r="X28" s="42"/>
    </row>
    <row r="29" spans="2:28" customFormat="1" x14ac:dyDescent="0.4">
      <c r="B29" s="20"/>
      <c r="C29" s="21"/>
      <c r="D29" s="21"/>
      <c r="E29" s="21"/>
      <c r="F29" s="21"/>
      <c r="G29" s="21"/>
      <c r="H29" s="6"/>
      <c r="I29" s="7" t="s">
        <v>24</v>
      </c>
      <c r="J29" s="6">
        <f>SUM(L19:L26,J19:J26)</f>
        <v>0</v>
      </c>
      <c r="K29" s="7"/>
      <c r="L29" s="7"/>
      <c r="M29" s="7"/>
      <c r="N29" s="12"/>
      <c r="O29" s="39">
        <f>SUM(O19:O26)</f>
        <v>0</v>
      </c>
      <c r="P29" s="8"/>
      <c r="Q29" s="58">
        <f>SUM(Q20:R27)</f>
        <v>-40</v>
      </c>
      <c r="R29" s="59"/>
      <c r="W29" s="51"/>
      <c r="X29" s="2">
        <f>SUM(X20:X27)</f>
        <v>0</v>
      </c>
      <c r="Y29" s="2">
        <f>SUM(Y20:Y27)</f>
        <v>0</v>
      </c>
      <c r="Z29" s="2">
        <f>SUM(Z20:Z27)</f>
        <v>0</v>
      </c>
      <c r="AA29" s="2">
        <f>SUM(AA20:AA28)</f>
        <v>0</v>
      </c>
      <c r="AB29" s="53"/>
    </row>
    <row r="30" spans="2:28" customFormat="1" x14ac:dyDescent="0.4">
      <c r="B30" s="4"/>
      <c r="C30" s="4"/>
      <c r="D30" s="4"/>
      <c r="E30" s="4"/>
      <c r="F30" s="4"/>
      <c r="G30" s="4"/>
      <c r="H30" s="4"/>
      <c r="I30" s="15"/>
      <c r="J30" s="15"/>
      <c r="K30" s="15"/>
      <c r="L30" s="15"/>
      <c r="M30" s="15"/>
      <c r="N30" s="22"/>
      <c r="O30" s="5"/>
      <c r="P30" s="5"/>
      <c r="Q30" s="5"/>
      <c r="R30" s="42"/>
      <c r="W30" s="51"/>
    </row>
    <row r="31" spans="2:28" customFormat="1" x14ac:dyDescent="0.4">
      <c r="B31" s="34"/>
      <c r="C31" s="7" t="s">
        <v>19</v>
      </c>
      <c r="D31" s="13"/>
      <c r="E31" s="13"/>
      <c r="F31" s="13"/>
      <c r="G31" s="13"/>
      <c r="H31" s="13"/>
      <c r="I31" s="13"/>
      <c r="J31" s="1"/>
      <c r="K31" s="1"/>
      <c r="L31" s="1"/>
      <c r="M31" s="1"/>
      <c r="N31" s="8">
        <f t="shared" ref="N31:N38" si="7">HOUR(O31)+(MINUTE(O31)/60)</f>
        <v>0</v>
      </c>
      <c r="O31" s="39">
        <f t="shared" ref="O31:O38" si="8">(E31-D31)+(G31-F31)+(I31-H31)</f>
        <v>0</v>
      </c>
      <c r="P31" s="36">
        <f>N31</f>
        <v>0</v>
      </c>
      <c r="Q31" s="43"/>
      <c r="R31" s="44"/>
      <c r="W31" s="51"/>
    </row>
    <row r="32" spans="2:28" customFormat="1" x14ac:dyDescent="0.4">
      <c r="B32" s="34">
        <f ca="1">B26+1</f>
        <v>14</v>
      </c>
      <c r="C32" s="34" t="s">
        <v>18</v>
      </c>
      <c r="D32" s="13"/>
      <c r="E32" s="13"/>
      <c r="F32" s="13"/>
      <c r="G32" s="13"/>
      <c r="H32" s="13"/>
      <c r="I32" s="13"/>
      <c r="J32" s="1"/>
      <c r="K32" s="1"/>
      <c r="L32" s="1"/>
      <c r="M32" s="1"/>
      <c r="N32" s="8">
        <f t="shared" si="7"/>
        <v>0</v>
      </c>
      <c r="O32" s="39">
        <f t="shared" si="8"/>
        <v>0</v>
      </c>
      <c r="P32" s="5">
        <f>N32</f>
        <v>0</v>
      </c>
      <c r="Q32" s="18"/>
      <c r="R32" s="45"/>
      <c r="W32" s="51"/>
      <c r="X32" s="2"/>
      <c r="Y32" s="2"/>
      <c r="Z32" s="2"/>
      <c r="AA32" s="2">
        <f t="shared" ref="AA32:AA38" si="9">SUM(X32:Z32)</f>
        <v>0</v>
      </c>
      <c r="AB32" s="53"/>
    </row>
    <row r="33" spans="2:28" customFormat="1" x14ac:dyDescent="0.4">
      <c r="B33" s="34">
        <f t="shared" ref="B33:B38" ca="1" si="10">B32+1</f>
        <v>15</v>
      </c>
      <c r="C33" s="6" t="s">
        <v>13</v>
      </c>
      <c r="D33" s="11"/>
      <c r="E33" s="11"/>
      <c r="F33" s="11"/>
      <c r="G33" s="11"/>
      <c r="H33" s="11"/>
      <c r="I33" s="11"/>
      <c r="J33" s="2"/>
      <c r="K33" s="2"/>
      <c r="L33" s="2"/>
      <c r="M33" s="2"/>
      <c r="N33" s="8">
        <f t="shared" si="7"/>
        <v>0</v>
      </c>
      <c r="O33" s="39">
        <f t="shared" si="8"/>
        <v>0</v>
      </c>
      <c r="P33" s="5">
        <f>N33</f>
        <v>0</v>
      </c>
      <c r="Q33" s="18"/>
      <c r="R33" s="45"/>
      <c r="W33" s="51"/>
      <c r="X33" s="2"/>
      <c r="Y33" s="2"/>
      <c r="Z33" s="2"/>
      <c r="AA33" s="2">
        <f t="shared" si="9"/>
        <v>0</v>
      </c>
      <c r="AB33" s="53"/>
    </row>
    <row r="34" spans="2:28" customFormat="1" x14ac:dyDescent="0.4">
      <c r="B34" s="34">
        <f t="shared" ca="1" si="10"/>
        <v>16</v>
      </c>
      <c r="C34" s="6" t="s">
        <v>12</v>
      </c>
      <c r="D34" s="11"/>
      <c r="E34" s="11"/>
      <c r="F34" s="11"/>
      <c r="G34" s="11"/>
      <c r="H34" s="11"/>
      <c r="I34" s="11"/>
      <c r="J34" s="2"/>
      <c r="K34" s="2"/>
      <c r="L34" s="2"/>
      <c r="M34" s="2"/>
      <c r="N34" s="8">
        <f t="shared" si="7"/>
        <v>0</v>
      </c>
      <c r="O34" s="39">
        <f t="shared" si="8"/>
        <v>0</v>
      </c>
      <c r="P34" s="5">
        <f>IF(OR(N34&gt;8, K34="HL",M34="HL"),IF(K34="HL",(N34+L34+J34-8),IF(M34="HL",(N34+J34+L34-8),N34-8)),(N34+J34+L34)-8)</f>
        <v>-8</v>
      </c>
      <c r="Q34" s="18"/>
      <c r="R34" s="45"/>
      <c r="W34" s="51"/>
      <c r="X34" s="2"/>
      <c r="Y34" s="2"/>
      <c r="Z34" s="2"/>
      <c r="AA34" s="2">
        <f t="shared" si="9"/>
        <v>0</v>
      </c>
      <c r="AB34" s="53"/>
    </row>
    <row r="35" spans="2:28" customFormat="1" x14ac:dyDescent="0.4">
      <c r="B35" s="34">
        <f t="shared" ca="1" si="10"/>
        <v>17</v>
      </c>
      <c r="C35" s="6" t="s">
        <v>14</v>
      </c>
      <c r="D35" s="11"/>
      <c r="E35" s="11"/>
      <c r="F35" s="11"/>
      <c r="G35" s="11"/>
      <c r="H35" s="11"/>
      <c r="I35" s="11"/>
      <c r="J35" s="2"/>
      <c r="K35" s="2"/>
      <c r="L35" s="2"/>
      <c r="M35" s="2"/>
      <c r="N35" s="8">
        <f t="shared" si="7"/>
        <v>0</v>
      </c>
      <c r="O35" s="39">
        <f t="shared" si="8"/>
        <v>0</v>
      </c>
      <c r="P35" s="5">
        <f>IF(OR(N35&gt;8, K35="HL",M35="HL"),IF(K35="HL",(N35+L35+J35-8),IF(M35="HL",(N35+J35+L35-8),N35-8)),(N35+J35+L35)-8)</f>
        <v>-8</v>
      </c>
      <c r="Q35" s="18"/>
      <c r="R35" s="45"/>
      <c r="W35" s="51"/>
      <c r="X35" s="2"/>
      <c r="Y35" s="2"/>
      <c r="Z35" s="2"/>
      <c r="AA35" s="2">
        <f t="shared" si="9"/>
        <v>0</v>
      </c>
      <c r="AB35" s="53"/>
    </row>
    <row r="36" spans="2:28" customFormat="1" x14ac:dyDescent="0.4">
      <c r="B36" s="34">
        <f t="shared" ca="1" si="10"/>
        <v>18</v>
      </c>
      <c r="C36" s="6" t="s">
        <v>15</v>
      </c>
      <c r="D36" s="11"/>
      <c r="E36" s="11"/>
      <c r="F36" s="11"/>
      <c r="G36" s="11"/>
      <c r="H36" s="11"/>
      <c r="I36" s="11"/>
      <c r="J36" s="2"/>
      <c r="K36" s="2"/>
      <c r="L36" s="2"/>
      <c r="M36" s="2"/>
      <c r="N36" s="8">
        <f t="shared" si="7"/>
        <v>0</v>
      </c>
      <c r="O36" s="39">
        <f t="shared" si="8"/>
        <v>0</v>
      </c>
      <c r="P36" s="5">
        <f>IF(OR(N36&gt;8, K36="HL",M36="HL"),IF(K36="HL",(N36+L36+J36-8),IF(M36="HL",(N36+J36+L36-8),N36-8)),(N36+J36+L36)-8)</f>
        <v>-8</v>
      </c>
      <c r="Q36" s="18"/>
      <c r="R36" s="45"/>
      <c r="W36" s="51"/>
      <c r="X36" s="2"/>
      <c r="Y36" s="2"/>
      <c r="Z36" s="2"/>
      <c r="AA36" s="2">
        <f t="shared" si="9"/>
        <v>0</v>
      </c>
      <c r="AB36" s="53"/>
    </row>
    <row r="37" spans="2:28" customFormat="1" x14ac:dyDescent="0.4">
      <c r="B37" s="34">
        <f t="shared" ca="1" si="10"/>
        <v>19</v>
      </c>
      <c r="C37" s="6" t="s">
        <v>16</v>
      </c>
      <c r="D37" s="11"/>
      <c r="E37" s="11"/>
      <c r="F37" s="11"/>
      <c r="G37" s="11"/>
      <c r="H37" s="11"/>
      <c r="I37" s="11"/>
      <c r="J37" s="2"/>
      <c r="K37" s="2"/>
      <c r="L37" s="2"/>
      <c r="M37" s="2"/>
      <c r="N37" s="8">
        <f t="shared" si="7"/>
        <v>0</v>
      </c>
      <c r="O37" s="39">
        <f t="shared" si="8"/>
        <v>0</v>
      </c>
      <c r="P37" s="5">
        <f>IF(OR(N37&gt;8, K37="HL",M37="HL"),IF(K37="HL",(N37+L37+J37-8),IF(M37="HL",(N37+J37+L37-8),N37-8)),(N37+J37+L37)-8)</f>
        <v>-8</v>
      </c>
      <c r="Q37" s="18"/>
      <c r="R37" s="45"/>
      <c r="W37" s="51"/>
      <c r="X37" s="2"/>
      <c r="Y37" s="2"/>
      <c r="Z37" s="2"/>
      <c r="AA37" s="2">
        <f t="shared" si="9"/>
        <v>0</v>
      </c>
      <c r="AB37" s="53"/>
    </row>
    <row r="38" spans="2:28" customFormat="1" x14ac:dyDescent="0.4">
      <c r="B38" s="34">
        <f t="shared" ca="1" si="10"/>
        <v>20</v>
      </c>
      <c r="C38" s="6" t="s">
        <v>17</v>
      </c>
      <c r="D38" s="11"/>
      <c r="E38" s="11"/>
      <c r="F38" s="11"/>
      <c r="G38" s="11"/>
      <c r="H38" s="11"/>
      <c r="I38" s="11"/>
      <c r="J38" s="2"/>
      <c r="K38" s="2"/>
      <c r="L38" s="2"/>
      <c r="M38" s="2"/>
      <c r="N38" s="8">
        <f t="shared" si="7"/>
        <v>0</v>
      </c>
      <c r="O38" s="39">
        <f t="shared" si="8"/>
        <v>0</v>
      </c>
      <c r="P38" s="5">
        <f>IF(OR(N38&gt;8, K38="HL",M38="HL"),IF(K38="HL",(N38+L38+J38-8),IF(M38="HL",(N38+J38+L38-8),N38-8)),(N38+J38+L38)-8)</f>
        <v>-8</v>
      </c>
      <c r="Q38" s="18"/>
      <c r="R38" s="45"/>
      <c r="W38" s="51"/>
      <c r="X38" s="2"/>
      <c r="Y38" s="2"/>
      <c r="Z38" s="2"/>
      <c r="AA38" s="2">
        <f t="shared" si="9"/>
        <v>0</v>
      </c>
      <c r="AB38" s="53"/>
    </row>
    <row r="39" spans="2:28" customFormat="1" x14ac:dyDescent="0.4">
      <c r="B39" s="19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5"/>
      <c r="O39" s="40"/>
      <c r="P39" s="5">
        <f>SUM(P31:P38)</f>
        <v>-40</v>
      </c>
      <c r="Q39" s="8">
        <f>IF((Q40*1.5)-TRUNC(Q40*1.5,0)&lt;0.124,TRUNC(Q40*1.5)+0,IF((Q40*1.5)-TRUNC(Q40*1.5,0)&lt;0.374,TRUNC(Q40*1.5)+0.25,IF((Q40*1.5)-TRUNC(Q40*1.5,0)&lt;0.624,TRUNC(Q40*1.5)+0.5,IF((Q40*1.5)-TRUNC(Q40*1.5,0)&lt;0.874,TRUNC(Q40*1.5)+0.75,TRUNC(Q40*1.5,0)+1))))</f>
        <v>0</v>
      </c>
      <c r="R39" s="41">
        <f>IF(P39&lt;Q40,P39-Q40,IF((P39-Q40)-TRUNC(P39-Q40,0)&lt;0.124,TRUNC(P39-Q40)+0,IF((P39-Q40)-TRUNC(P39-Q40,0)&lt;0.374,TRUNC(P39-Q40)+0.25,IF((P39-Q40)-TRUNC(P39-Q40,0)&lt;0.624,TRUNC(P39-Q40)+0.5,IF((P39-Q40)-TRUNC(P39-Q40,0)&lt;0.874,TRUNC(P39-Q40)+0.75,TRUNC(P39-Q40)+1)))))</f>
        <v>-40</v>
      </c>
      <c r="W39" s="51"/>
    </row>
    <row r="40" spans="2:28" customFormat="1" ht="12.75" hidden="1" customHeight="1" x14ac:dyDescent="0.4">
      <c r="B40" s="19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5">
        <f>SUM(N31:N38)</f>
        <v>0</v>
      </c>
      <c r="O40" s="40"/>
      <c r="P40" s="5"/>
      <c r="Q40" s="41">
        <f>IF(N40&gt;40,(N40-40),0)</f>
        <v>0</v>
      </c>
      <c r="R40" s="41"/>
      <c r="W40" s="51"/>
      <c r="X40" s="42"/>
    </row>
    <row r="41" spans="2:28" customFormat="1" x14ac:dyDescent="0.4">
      <c r="B41" s="20"/>
      <c r="C41" s="21"/>
      <c r="D41" s="21"/>
      <c r="E41" s="21"/>
      <c r="F41" s="21"/>
      <c r="G41" s="21"/>
      <c r="H41" s="6"/>
      <c r="I41" s="7" t="s">
        <v>24</v>
      </c>
      <c r="J41" s="6">
        <f>SUM(L31:L38,J31:J38)</f>
        <v>0</v>
      </c>
      <c r="K41" s="7"/>
      <c r="L41" s="7"/>
      <c r="M41" s="7"/>
      <c r="N41" s="12"/>
      <c r="O41" s="39">
        <f>SUM(O31:O38)</f>
        <v>0</v>
      </c>
      <c r="P41" s="8"/>
      <c r="Q41" s="58">
        <f>SUM(Q32:R39)</f>
        <v>-40</v>
      </c>
      <c r="R41" s="59"/>
      <c r="W41" s="51"/>
      <c r="X41" s="2">
        <f>SUM(X32:X39)</f>
        <v>0</v>
      </c>
      <c r="Y41" s="2">
        <f>SUM(Y32:Y39)</f>
        <v>0</v>
      </c>
      <c r="Z41" s="2">
        <f>SUM(Z32:Z39)</f>
        <v>0</v>
      </c>
      <c r="AA41" s="2">
        <f>SUM(AA32:AA40)</f>
        <v>0</v>
      </c>
      <c r="AB41" s="53"/>
    </row>
    <row r="42" spans="2:28" customFormat="1" x14ac:dyDescent="0.4">
      <c r="B42" s="4"/>
      <c r="C42" s="4"/>
      <c r="D42" s="4"/>
      <c r="E42" s="4"/>
      <c r="F42" s="4"/>
      <c r="G42" s="4"/>
      <c r="H42" s="4"/>
      <c r="I42" s="15"/>
      <c r="J42" s="15"/>
      <c r="K42" s="15"/>
      <c r="L42" s="15"/>
      <c r="M42" s="15"/>
      <c r="N42" s="22"/>
      <c r="O42" s="5"/>
      <c r="P42" s="5"/>
      <c r="Q42" s="5"/>
      <c r="R42" s="42"/>
      <c r="W42" s="51"/>
    </row>
    <row r="43" spans="2:28" customFormat="1" x14ac:dyDescent="0.4">
      <c r="B43" s="34"/>
      <c r="C43" s="7" t="s">
        <v>19</v>
      </c>
      <c r="D43" s="13"/>
      <c r="E43" s="13"/>
      <c r="F43" s="13"/>
      <c r="G43" s="13"/>
      <c r="H43" s="13"/>
      <c r="I43" s="13"/>
      <c r="J43" s="1"/>
      <c r="K43" s="1"/>
      <c r="L43" s="1"/>
      <c r="M43" s="1"/>
      <c r="N43" s="8">
        <f t="shared" ref="N43:N50" si="11">HOUR(O43)+(MINUTE(O43)/60)</f>
        <v>0</v>
      </c>
      <c r="O43" s="39">
        <f t="shared" ref="O43:O50" si="12">(E43-D43)+(G43-F43)+(I43-H43)</f>
        <v>0</v>
      </c>
      <c r="P43" s="36">
        <f>N43</f>
        <v>0</v>
      </c>
      <c r="Q43" s="43"/>
      <c r="R43" s="44"/>
      <c r="W43" s="51"/>
    </row>
    <row r="44" spans="2:28" customFormat="1" x14ac:dyDescent="0.4">
      <c r="B44" s="34">
        <f ca="1">B38+1</f>
        <v>21</v>
      </c>
      <c r="C44" s="34" t="s">
        <v>18</v>
      </c>
      <c r="D44" s="13"/>
      <c r="E44" s="13"/>
      <c r="F44" s="13"/>
      <c r="G44" s="13"/>
      <c r="H44" s="13"/>
      <c r="I44" s="13"/>
      <c r="J44" s="1"/>
      <c r="K44" s="1"/>
      <c r="L44" s="1"/>
      <c r="M44" s="1"/>
      <c r="N44" s="8">
        <f t="shared" si="11"/>
        <v>0</v>
      </c>
      <c r="O44" s="39">
        <f t="shared" si="12"/>
        <v>0</v>
      </c>
      <c r="P44" s="5">
        <f>N44</f>
        <v>0</v>
      </c>
      <c r="Q44" s="18"/>
      <c r="R44" s="45"/>
      <c r="W44" s="51"/>
      <c r="X44" s="2"/>
      <c r="Y44" s="2"/>
      <c r="Z44" s="2"/>
      <c r="AA44" s="2">
        <f t="shared" ref="AA44:AA50" si="13">SUM(X44:Z44)</f>
        <v>0</v>
      </c>
      <c r="AB44" s="53"/>
    </row>
    <row r="45" spans="2:28" customFormat="1" x14ac:dyDescent="0.4">
      <c r="B45" s="34">
        <f t="shared" ref="B45:B50" ca="1" si="14">B44+1</f>
        <v>22</v>
      </c>
      <c r="C45" s="6" t="s">
        <v>13</v>
      </c>
      <c r="D45" s="11"/>
      <c r="E45" s="11"/>
      <c r="F45" s="11"/>
      <c r="G45" s="11"/>
      <c r="H45" s="11"/>
      <c r="I45" s="11"/>
      <c r="J45" s="2"/>
      <c r="K45" s="2"/>
      <c r="L45" s="2"/>
      <c r="M45" s="2"/>
      <c r="N45" s="8">
        <f t="shared" si="11"/>
        <v>0</v>
      </c>
      <c r="O45" s="39">
        <f t="shared" si="12"/>
        <v>0</v>
      </c>
      <c r="P45" s="5">
        <f>N45</f>
        <v>0</v>
      </c>
      <c r="Q45" s="18"/>
      <c r="R45" s="45"/>
      <c r="W45" s="51"/>
      <c r="X45" s="2"/>
      <c r="Y45" s="2"/>
      <c r="Z45" s="2"/>
      <c r="AA45" s="2">
        <f t="shared" si="13"/>
        <v>0</v>
      </c>
      <c r="AB45" s="53"/>
    </row>
    <row r="46" spans="2:28" customFormat="1" x14ac:dyDescent="0.4">
      <c r="B46" s="34">
        <f t="shared" ca="1" si="14"/>
        <v>23</v>
      </c>
      <c r="C46" s="6" t="s">
        <v>12</v>
      </c>
      <c r="D46" s="11"/>
      <c r="E46" s="11"/>
      <c r="F46" s="11"/>
      <c r="G46" s="11"/>
      <c r="H46" s="11"/>
      <c r="I46" s="11"/>
      <c r="J46" s="2"/>
      <c r="K46" s="2"/>
      <c r="L46" s="2"/>
      <c r="M46" s="2"/>
      <c r="N46" s="8">
        <f t="shared" si="11"/>
        <v>0</v>
      </c>
      <c r="O46" s="39">
        <f t="shared" si="12"/>
        <v>0</v>
      </c>
      <c r="P46" s="5">
        <f>IF(OR(N46&gt;8, K46="HL",M46="HL"),IF(K46="HL",(N46+L46+J46-8),IF(M46="HL",(N46+J46+L46-8),N46-8)),(N46+J46+L46)-8)</f>
        <v>-8</v>
      </c>
      <c r="Q46" s="18"/>
      <c r="R46" s="45"/>
      <c r="W46" s="51"/>
      <c r="X46" s="2"/>
      <c r="Y46" s="2"/>
      <c r="Z46" s="2"/>
      <c r="AA46" s="2">
        <f t="shared" si="13"/>
        <v>0</v>
      </c>
      <c r="AB46" s="53"/>
    </row>
    <row r="47" spans="2:28" customFormat="1" x14ac:dyDescent="0.4">
      <c r="B47" s="34">
        <f t="shared" ca="1" si="14"/>
        <v>24</v>
      </c>
      <c r="C47" s="6" t="s">
        <v>14</v>
      </c>
      <c r="D47" s="11"/>
      <c r="E47" s="11"/>
      <c r="F47" s="11"/>
      <c r="G47" s="11"/>
      <c r="H47" s="11"/>
      <c r="I47" s="11"/>
      <c r="J47" s="2"/>
      <c r="K47" s="2"/>
      <c r="L47" s="2"/>
      <c r="M47" s="2"/>
      <c r="N47" s="8">
        <f t="shared" si="11"/>
        <v>0</v>
      </c>
      <c r="O47" s="39">
        <f t="shared" si="12"/>
        <v>0</v>
      </c>
      <c r="P47" s="5">
        <f>IF(OR(N47&gt;8, K47="HL",M47="HL"),IF(K47="HL",(N47+L47+J47-8),IF(M47="HL",(N47+J47+L47-8),N47-8)),(N47+J47+L47)-8)</f>
        <v>-8</v>
      </c>
      <c r="Q47" s="18"/>
      <c r="R47" s="45"/>
      <c r="W47" s="51"/>
      <c r="X47" s="2"/>
      <c r="Y47" s="2"/>
      <c r="Z47" s="2"/>
      <c r="AA47" s="2">
        <f t="shared" si="13"/>
        <v>0</v>
      </c>
      <c r="AB47" s="53"/>
    </row>
    <row r="48" spans="2:28" customFormat="1" x14ac:dyDescent="0.4">
      <c r="B48" s="34">
        <f t="shared" ca="1" si="14"/>
        <v>25</v>
      </c>
      <c r="C48" s="6" t="s">
        <v>15</v>
      </c>
      <c r="D48" s="11"/>
      <c r="E48" s="11"/>
      <c r="F48" s="11"/>
      <c r="G48" s="11"/>
      <c r="H48" s="11"/>
      <c r="I48" s="11"/>
      <c r="J48" s="2"/>
      <c r="K48" s="2"/>
      <c r="L48" s="2"/>
      <c r="M48" s="2"/>
      <c r="N48" s="8">
        <f t="shared" si="11"/>
        <v>0</v>
      </c>
      <c r="O48" s="39">
        <f t="shared" si="12"/>
        <v>0</v>
      </c>
      <c r="P48" s="5">
        <f>IF(OR(N48&gt;8, K48="HL",M48="HL"),IF(K48="HL",(N48+L48+J48-8),IF(M48="HL",(N48+J48+L48-8),N48-8)),(N48+J48+L48)-8)</f>
        <v>-8</v>
      </c>
      <c r="Q48" s="18"/>
      <c r="R48" s="45"/>
      <c r="W48" s="51"/>
      <c r="X48" s="2"/>
      <c r="Y48" s="2"/>
      <c r="Z48" s="2"/>
      <c r="AA48" s="2">
        <f t="shared" si="13"/>
        <v>0</v>
      </c>
      <c r="AB48" s="53"/>
    </row>
    <row r="49" spans="2:28" customFormat="1" x14ac:dyDescent="0.4">
      <c r="B49" s="34">
        <f t="shared" ca="1" si="14"/>
        <v>26</v>
      </c>
      <c r="C49" s="6" t="s">
        <v>16</v>
      </c>
      <c r="D49" s="11"/>
      <c r="E49" s="11"/>
      <c r="F49" s="11"/>
      <c r="G49" s="11"/>
      <c r="H49" s="11"/>
      <c r="I49" s="11"/>
      <c r="J49" s="2"/>
      <c r="K49" s="2"/>
      <c r="L49" s="2"/>
      <c r="M49" s="2"/>
      <c r="N49" s="8">
        <f t="shared" si="11"/>
        <v>0</v>
      </c>
      <c r="O49" s="39">
        <f t="shared" si="12"/>
        <v>0</v>
      </c>
      <c r="P49" s="5">
        <f>IF(OR(N49&gt;8, K49="HL",M49="HL"),IF(K49="HL",(N49+L49+J49-8),IF(M49="HL",(N49+J49+L49-8),N49-8)),(N49+J49+L49)-8)</f>
        <v>-8</v>
      </c>
      <c r="Q49" s="18"/>
      <c r="R49" s="45"/>
      <c r="W49" s="51"/>
      <c r="X49" s="2"/>
      <c r="Y49" s="2"/>
      <c r="Z49" s="2"/>
      <c r="AA49" s="2">
        <f t="shared" si="13"/>
        <v>0</v>
      </c>
      <c r="AB49" s="53"/>
    </row>
    <row r="50" spans="2:28" customFormat="1" x14ac:dyDescent="0.4">
      <c r="B50" s="34">
        <f t="shared" ca="1" si="14"/>
        <v>27</v>
      </c>
      <c r="C50" s="6" t="s">
        <v>17</v>
      </c>
      <c r="D50" s="11"/>
      <c r="E50" s="11"/>
      <c r="F50" s="11"/>
      <c r="G50" s="11"/>
      <c r="H50" s="11"/>
      <c r="I50" s="11"/>
      <c r="J50" s="2"/>
      <c r="K50" s="2"/>
      <c r="L50" s="2"/>
      <c r="M50" s="2"/>
      <c r="N50" s="8">
        <f t="shared" si="11"/>
        <v>0</v>
      </c>
      <c r="O50" s="39">
        <f t="shared" si="12"/>
        <v>0</v>
      </c>
      <c r="P50" s="5">
        <f>IF(OR(N50&gt;8, K50="HL",M50="HL"),IF(K50="HL",(N50+L50+J50-8),IF(M50="HL",(N50+J50+L50-8),N50-8)),(N50+J50+L50)-8)</f>
        <v>-8</v>
      </c>
      <c r="Q50" s="18"/>
      <c r="R50" s="45"/>
      <c r="W50" s="51"/>
      <c r="X50" s="2"/>
      <c r="Y50" s="2"/>
      <c r="Z50" s="2"/>
      <c r="AA50" s="2">
        <f t="shared" si="13"/>
        <v>0</v>
      </c>
      <c r="AB50" s="53"/>
    </row>
    <row r="51" spans="2:28" customFormat="1" x14ac:dyDescent="0.4">
      <c r="B51" s="19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5"/>
      <c r="O51" s="40"/>
      <c r="P51" s="5">
        <f>SUM(P43:P50)</f>
        <v>-40</v>
      </c>
      <c r="Q51" s="8">
        <f>IF((Q52*1.5)-TRUNC(Q52*1.5,0)&lt;0.124,TRUNC(Q52*1.5)+0,IF((Q52*1.5)-TRUNC(Q52*1.5,0)&lt;0.374,TRUNC(Q52*1.5)+0.25,IF((Q52*1.5)-TRUNC(Q52*1.5,0)&lt;0.624,TRUNC(Q52*1.5)+0.5,IF((Q52*1.5)-TRUNC(Q52*1.5,0)&lt;0.874,TRUNC(Q52*1.5)+0.75,TRUNC(Q52*1.5,0)+1))))</f>
        <v>0</v>
      </c>
      <c r="R51" s="41">
        <f>IF(P51&lt;Q52,P51-Q52,IF((P51-Q52)-TRUNC(P51-Q52,0)&lt;0.124,TRUNC(P51-Q52)+0,IF((P51-Q52)-TRUNC(P51-Q52,0)&lt;0.374,TRUNC(P51-Q52)+0.25,IF((P51-Q52)-TRUNC(P51-Q52,0)&lt;0.624,TRUNC(P51-Q52)+0.5,IF((P51-Q52)-TRUNC(P51-Q52,0)&lt;0.874,TRUNC(P51-Q52)+0.75,TRUNC(P51-Q52)+1)))))</f>
        <v>-40</v>
      </c>
      <c r="W51" s="51"/>
    </row>
    <row r="52" spans="2:28" customFormat="1" ht="12.75" hidden="1" customHeight="1" x14ac:dyDescent="0.4">
      <c r="B52" s="19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5">
        <f>SUM(N43:N50)</f>
        <v>0</v>
      </c>
      <c r="O52" s="40"/>
      <c r="P52" s="5"/>
      <c r="Q52" s="41">
        <f>IF(N52&gt;40,(N52-40),0)</f>
        <v>0</v>
      </c>
      <c r="R52" s="41"/>
      <c r="W52" s="51"/>
      <c r="X52" s="42"/>
    </row>
    <row r="53" spans="2:28" customFormat="1" x14ac:dyDescent="0.4">
      <c r="B53" s="20"/>
      <c r="C53" s="21"/>
      <c r="D53" s="21"/>
      <c r="E53" s="21"/>
      <c r="F53" s="21"/>
      <c r="G53" s="21"/>
      <c r="H53" s="6"/>
      <c r="I53" s="7" t="s">
        <v>24</v>
      </c>
      <c r="J53" s="6">
        <f>SUM(L43:L50,J43:J50)</f>
        <v>0</v>
      </c>
      <c r="K53" s="7"/>
      <c r="L53" s="7"/>
      <c r="M53" s="7"/>
      <c r="N53" s="12"/>
      <c r="O53" s="39">
        <f>SUM(O43:O50)</f>
        <v>0</v>
      </c>
      <c r="P53" s="8"/>
      <c r="Q53" s="58">
        <f>SUM(Q44:R51)</f>
        <v>-40</v>
      </c>
      <c r="R53" s="59"/>
      <c r="W53" s="51"/>
      <c r="X53" s="2">
        <f>SUM(X44:X51)</f>
        <v>0</v>
      </c>
      <c r="Y53" s="2">
        <f>SUM(Y44:Y51)</f>
        <v>0</v>
      </c>
      <c r="Z53" s="2">
        <f>SUM(Z44:Z51)</f>
        <v>0</v>
      </c>
      <c r="AA53" s="2">
        <f>SUM(AA44:AA52)</f>
        <v>0</v>
      </c>
      <c r="AB53" s="53"/>
    </row>
    <row r="54" spans="2:28" customFormat="1" x14ac:dyDescent="0.4">
      <c r="B54" s="4"/>
      <c r="C54" s="4"/>
      <c r="D54" s="4"/>
      <c r="E54" s="4"/>
      <c r="F54" s="4"/>
      <c r="G54" s="4"/>
      <c r="H54" s="4"/>
      <c r="I54" s="15"/>
      <c r="J54" s="15"/>
      <c r="K54" s="15"/>
      <c r="L54" s="15"/>
      <c r="M54" s="15"/>
      <c r="N54" s="22"/>
      <c r="O54" s="5"/>
      <c r="P54" s="5"/>
      <c r="Q54" s="5"/>
      <c r="R54" s="42"/>
      <c r="W54" s="51"/>
    </row>
    <row r="55" spans="2:28" customFormat="1" x14ac:dyDescent="0.4">
      <c r="B55" s="34"/>
      <c r="C55" s="7" t="s">
        <v>19</v>
      </c>
      <c r="D55" s="13"/>
      <c r="E55" s="13"/>
      <c r="F55" s="13"/>
      <c r="G55" s="13"/>
      <c r="H55" s="13"/>
      <c r="I55" s="13"/>
      <c r="J55" s="1"/>
      <c r="K55" s="1"/>
      <c r="L55" s="1"/>
      <c r="M55" s="1"/>
      <c r="N55" s="8">
        <f t="shared" ref="N55:N62" si="15">HOUR(O55)+(MINUTE(O55)/60)</f>
        <v>0</v>
      </c>
      <c r="O55" s="39">
        <f t="shared" ref="O55:O62" si="16">(E55-D55)+(G55-F55)+(I55-H55)</f>
        <v>0</v>
      </c>
      <c r="P55" s="36">
        <f>N55</f>
        <v>0</v>
      </c>
      <c r="Q55" s="43"/>
      <c r="R55" s="44"/>
      <c r="W55" s="51"/>
    </row>
    <row r="56" spans="2:28" customFormat="1" x14ac:dyDescent="0.4">
      <c r="B56" s="34">
        <f ca="1">IF(T4=2,IF(AND(B50=28,OR(U5=2004,U5=2008,U5=2012,U5=2016)),29,IF(AND(B50&lt;&gt;" ",B50&lt;&gt;28,B50&lt;&gt;29),B50+1," ")),IF(OR(T4=4,T4=6,T4=9,T4=11),IF(B50=30," ",IF(B50=" "," ",B50+1)),IF(B50=31," ",IF(B50=" "," ",B50+1))))</f>
        <v>28</v>
      </c>
      <c r="C56" s="34" t="s">
        <v>18</v>
      </c>
      <c r="D56" s="13"/>
      <c r="E56" s="13"/>
      <c r="F56" s="1"/>
      <c r="G56" s="1"/>
      <c r="H56" s="1"/>
      <c r="I56" s="1"/>
      <c r="J56" s="1"/>
      <c r="K56" s="1"/>
      <c r="L56" s="1"/>
      <c r="M56" s="1"/>
      <c r="N56" s="34">
        <f t="shared" si="15"/>
        <v>0</v>
      </c>
      <c r="O56" s="46">
        <f t="shared" si="16"/>
        <v>0</v>
      </c>
      <c r="P56" s="5">
        <f>N56</f>
        <v>0</v>
      </c>
      <c r="Q56" s="18"/>
      <c r="R56" s="45"/>
      <c r="W56" s="51"/>
      <c r="X56" s="2"/>
      <c r="Y56" s="2"/>
      <c r="Z56" s="2"/>
      <c r="AA56" s="2">
        <f t="shared" ref="AA56:AA62" si="17">SUM(X56:Z56)</f>
        <v>0</v>
      </c>
      <c r="AB56" s="53"/>
    </row>
    <row r="57" spans="2:28" customFormat="1" x14ac:dyDescent="0.4">
      <c r="B57" s="34">
        <f ca="1">IF(T4=2,IF(AND(B56=28,OR(U5=2004,U5=2008,U5=2012,U5=2016)),29,IF(AND(B56&lt;&gt;" ",B56&lt;&gt;28,B56&lt;&gt;29),B56+1," ")),IF(OR(T4=4,T4=6,T4=9,T4=11),IF(B56=30," ",IF(B56=" "," ",B56+1)),IF(B56=31," ",IF(B56=" "," ",B56+1))))</f>
        <v>29</v>
      </c>
      <c r="C57" s="34" t="s">
        <v>13</v>
      </c>
      <c r="D57" s="13"/>
      <c r="E57" s="13"/>
      <c r="F57" s="1"/>
      <c r="G57" s="1"/>
      <c r="H57" s="1"/>
      <c r="I57" s="1"/>
      <c r="J57" s="1"/>
      <c r="K57" s="1"/>
      <c r="L57" s="1"/>
      <c r="M57" s="1"/>
      <c r="N57" s="34">
        <f t="shared" si="15"/>
        <v>0</v>
      </c>
      <c r="O57" s="46">
        <f t="shared" si="16"/>
        <v>0</v>
      </c>
      <c r="P57" s="5">
        <f>N57</f>
        <v>0</v>
      </c>
      <c r="Q57" s="18"/>
      <c r="R57" s="45"/>
      <c r="W57" s="51"/>
      <c r="X57" s="2"/>
      <c r="Y57" s="2"/>
      <c r="Z57" s="2"/>
      <c r="AA57" s="2">
        <f t="shared" si="17"/>
        <v>0</v>
      </c>
      <c r="AB57" s="53"/>
    </row>
    <row r="58" spans="2:28" customFormat="1" x14ac:dyDescent="0.4">
      <c r="B58" s="34">
        <f ca="1">IF(T4=2,IF(AND(B57=28,OR(U5=2004,U5=2008,U5=2012,U5=2016)),29,IF(AND(B57&lt;&gt;" ",B57&lt;&gt;28,B57&lt;&gt;29),B57+1," ")),IF(OR(T4=4,T4=6,T4=9,T4=11),IF(B57=30," ",IF(B57=" "," ",B57+1)),IF(B57=31," ",IF(B57=" "," ",B57+1))))</f>
        <v>30</v>
      </c>
      <c r="C58" s="34" t="s">
        <v>12</v>
      </c>
      <c r="D58" s="11"/>
      <c r="E58" s="11"/>
      <c r="F58" s="11"/>
      <c r="G58" s="11"/>
      <c r="H58" s="1"/>
      <c r="I58" s="1"/>
      <c r="J58" s="1"/>
      <c r="K58" s="1"/>
      <c r="L58" s="1"/>
      <c r="M58" s="1"/>
      <c r="N58" s="34">
        <f t="shared" si="15"/>
        <v>0</v>
      </c>
      <c r="O58" s="46">
        <f t="shared" si="16"/>
        <v>0</v>
      </c>
      <c r="P58" s="5">
        <f ca="1">IF(OR(N58&gt;8, K58="HL",M58="HL"),IF(K58="HL",(N58+L58+J58-8+U58),IF(M58="HL",(N58+J58+L58-8),N58-8+U58)),(N58+J58+L58)-8+U58)</f>
        <v>-8</v>
      </c>
      <c r="Q58" s="18"/>
      <c r="R58" s="45"/>
      <c r="U58" s="9">
        <f ca="1">IF(AND(B58=" ",N58=0,J58="",L58=""),8,0)</f>
        <v>0</v>
      </c>
      <c r="W58" s="51"/>
      <c r="X58" s="2"/>
      <c r="Y58" s="2"/>
      <c r="Z58" s="2"/>
      <c r="AA58" s="2">
        <f t="shared" si="17"/>
        <v>0</v>
      </c>
      <c r="AB58" s="53"/>
    </row>
    <row r="59" spans="2:28" customFormat="1" x14ac:dyDescent="0.4">
      <c r="B59" s="34">
        <f ca="1">IF(T4=2,IF(AND(B58=28,OR(U5=2004,U5=2008,U5=2012,U5=2016)),29,IF(AND(B58&lt;&gt;" ",B58&lt;&gt;28,B58&lt;&gt;29),B58+1," ")),IF(OR(T4=4,T4=6,T4=9,T4=11),IF(B58=30," ",IF(B58=" "," ",B58+1)),IF(B58=31," ",IF(B58=" "," ",B58+1))))</f>
        <v>31</v>
      </c>
      <c r="C59" s="34" t="s">
        <v>14</v>
      </c>
      <c r="D59" s="11"/>
      <c r="E59" s="11"/>
      <c r="F59" s="11"/>
      <c r="G59" s="11"/>
      <c r="H59" s="1"/>
      <c r="I59" s="1"/>
      <c r="J59" s="1"/>
      <c r="K59" s="1"/>
      <c r="L59" s="1"/>
      <c r="M59" s="1"/>
      <c r="N59" s="34">
        <f t="shared" si="15"/>
        <v>0</v>
      </c>
      <c r="O59" s="46">
        <f t="shared" si="16"/>
        <v>0</v>
      </c>
      <c r="P59" s="5">
        <f ca="1">IF(OR(N59&gt;8, K59="HL",M59="HL"),IF(K59="HL",(N59+L59+J59-8+U59),IF(M59="HL",(N59+J59+L59-8),N59-8+U59)),(N59+J59+L59)-8+U59)</f>
        <v>-8</v>
      </c>
      <c r="Q59" s="18"/>
      <c r="R59" s="45"/>
      <c r="U59" s="9">
        <f ca="1">IF(AND(B59=" ",N59=0,J59="",L59=""),8,0)</f>
        <v>0</v>
      </c>
      <c r="W59" s="51"/>
      <c r="X59" s="2"/>
      <c r="Y59" s="2"/>
      <c r="Z59" s="2"/>
      <c r="AA59" s="2">
        <f t="shared" si="17"/>
        <v>0</v>
      </c>
      <c r="AB59" s="53"/>
    </row>
    <row r="60" spans="2:28" customFormat="1" x14ac:dyDescent="0.4">
      <c r="B60" s="34" t="str">
        <f ca="1">IF(T4=2,IF(AND(B59=28,OR(U5=2004,U5=2008,U5=2012,U5=2016)),29,IF(AND(B59&lt;&gt;" ",B59&lt;&gt;28,B59&lt;&gt;29),B59+1," ")),IF(OR(T4=4,T4=6,T4=9,T4=11),IF(B59=30," ",IF(B59=" "," ",B59+1)),IF(B59=31," ",IF(B59=" "," ",B59+1))))</f>
        <v xml:space="preserve"> </v>
      </c>
      <c r="C60" s="34" t="s">
        <v>15</v>
      </c>
      <c r="D60" s="11"/>
      <c r="E60" s="11"/>
      <c r="F60" s="11"/>
      <c r="G60" s="11"/>
      <c r="H60" s="1"/>
      <c r="I60" s="1"/>
      <c r="J60" s="1"/>
      <c r="K60" s="1"/>
      <c r="L60" s="1"/>
      <c r="M60" s="1"/>
      <c r="N60" s="34">
        <f t="shared" si="15"/>
        <v>0</v>
      </c>
      <c r="O60" s="46">
        <f t="shared" si="16"/>
        <v>0</v>
      </c>
      <c r="P60" s="5">
        <f ca="1">IF(OR(N60&gt;8, K60="HL",M60="HL"),IF(K60="HL",(N60+L60+J60-8+U60),IF(M60="HL",(N60+J60+L60-8),N60-8+U60)),(N60+J60+L60)-8+U60)</f>
        <v>0</v>
      </c>
      <c r="Q60" s="18"/>
      <c r="R60" s="45"/>
      <c r="U60" s="9">
        <f ca="1">IF(AND(B60=" ",N60=0,J60="",L60=""),8,0)</f>
        <v>8</v>
      </c>
      <c r="W60" s="51"/>
      <c r="X60" s="2"/>
      <c r="Y60" s="2"/>
      <c r="Z60" s="2"/>
      <c r="AA60" s="2">
        <f t="shared" si="17"/>
        <v>0</v>
      </c>
      <c r="AB60" s="53"/>
    </row>
    <row r="61" spans="2:28" customFormat="1" x14ac:dyDescent="0.4">
      <c r="B61" s="34" t="str">
        <f ca="1">IF(T4=2,IF(AND(B60=28,OR(U5=2004,U5=2008,U5=2012,U5=2016)),29,IF(AND(B60&lt;&gt;" ",B60&lt;&gt;28,B60&lt;&gt;29),B60+1," ")),IF(OR(T4=4,T4=6,T4=9,T4=11),IF(B60=30," ",IF(B60=" "," ",B60+1)),IF(B60=31," ",IF(B60=" "," ",B60+1))))</f>
        <v xml:space="preserve"> </v>
      </c>
      <c r="C61" s="34" t="s">
        <v>16</v>
      </c>
      <c r="D61" s="11"/>
      <c r="E61" s="11"/>
      <c r="F61" s="11"/>
      <c r="G61" s="11"/>
      <c r="H61" s="1"/>
      <c r="I61" s="1"/>
      <c r="J61" s="1"/>
      <c r="K61" s="1"/>
      <c r="L61" s="1"/>
      <c r="M61" s="1"/>
      <c r="N61" s="34">
        <f t="shared" si="15"/>
        <v>0</v>
      </c>
      <c r="O61" s="46">
        <f t="shared" si="16"/>
        <v>0</v>
      </c>
      <c r="P61" s="5">
        <f ca="1">IF(OR(N61&gt;8, K61="HL",M61="HL"),IF(K61="HL",(N61+L61+J61-8+U61),IF(M61="HL",(N61+J61+L61-8),N61-8+U61)),(N61+J61+L61)-8+U61)</f>
        <v>0</v>
      </c>
      <c r="Q61" s="18"/>
      <c r="R61" s="45"/>
      <c r="U61" s="9">
        <f ca="1">IF(AND(B61=" ",N61=0,J61="",L61=""),8,0)</f>
        <v>8</v>
      </c>
      <c r="W61" s="51"/>
      <c r="X61" s="2"/>
      <c r="Y61" s="2"/>
      <c r="Z61" s="2"/>
      <c r="AA61" s="2">
        <f t="shared" si="17"/>
        <v>0</v>
      </c>
      <c r="AB61" s="53"/>
    </row>
    <row r="62" spans="2:28" customFormat="1" x14ac:dyDescent="0.4">
      <c r="B62" s="34" t="str">
        <f ca="1">IF(T4=2,IF(AND(B61=28,OR(U5=2004,U5=2008,U5=2012,U5=2016)),29,IF(AND(B61&lt;&gt;" ",B61&lt;&gt;28,B61&lt;&gt;29),B61+1," ")),IF(OR(T4=4,T4=6,T4=9,T4=11),IF(B61=30," ",IF(B61=" "," ",B61+1)),IF(B61=31," ",IF(B61=" "," ",B61+1))))</f>
        <v xml:space="preserve"> </v>
      </c>
      <c r="C62" s="34" t="s">
        <v>17</v>
      </c>
      <c r="D62" s="11"/>
      <c r="E62" s="11"/>
      <c r="F62" s="11"/>
      <c r="G62" s="11"/>
      <c r="H62" s="1"/>
      <c r="I62" s="1"/>
      <c r="J62" s="1"/>
      <c r="K62" s="1"/>
      <c r="L62" s="1"/>
      <c r="M62" s="1"/>
      <c r="N62" s="34">
        <f t="shared" si="15"/>
        <v>0</v>
      </c>
      <c r="O62" s="46">
        <f t="shared" si="16"/>
        <v>0</v>
      </c>
      <c r="P62" s="5">
        <f ca="1">IF(OR(N62&gt;8, K62="HL",M62="HL"),IF(K62="HL",(N62+L62+J62-8+U62),IF(M62="HL",(N62+J62+L62-8),N62-8+U62)),(N62+J62+L62)-8+U62)</f>
        <v>0</v>
      </c>
      <c r="Q62" s="18"/>
      <c r="R62" s="45"/>
      <c r="U62" s="9">
        <f ca="1">IF(AND(B62=" ",N62=0,J62="",L62=""),8,0)</f>
        <v>8</v>
      </c>
      <c r="W62" s="51"/>
      <c r="X62" s="2"/>
      <c r="Y62" s="2"/>
      <c r="Z62" s="2"/>
      <c r="AA62" s="2">
        <f t="shared" si="17"/>
        <v>0</v>
      </c>
      <c r="AB62" s="53"/>
    </row>
    <row r="63" spans="2:28" customFormat="1" x14ac:dyDescent="0.4">
      <c r="B63" s="19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5"/>
      <c r="O63" s="40"/>
      <c r="P63" s="5">
        <f ca="1">SUM(P55:P62)</f>
        <v>-16</v>
      </c>
      <c r="Q63" s="8">
        <f ca="1">IF((Q64*1.5)-TRUNC(Q64*1.5,0)&lt;0.124,TRUNC(Q64*1.5)+0,IF((Q64*1.5)-TRUNC(Q64*1.5,0)&lt;0.374,TRUNC(Q64*1.5)+0.25,IF((Q64*1.5)-TRUNC(Q64*1.5,0)&lt;0.624,TRUNC(Q64*1.5)+0.5,IF((Q64*1.5)-TRUNC(Q64*1.5,0)&lt;0.874,TRUNC(Q64*1.5)+0.75,TRUNC(Q64*1.5,0)+1))))</f>
        <v>0</v>
      </c>
      <c r="R63" s="41">
        <f ca="1">IF(P63&lt;Q64,P63-Q64,IF((P63-Q64)-TRUNC(P63-Q64,0)&lt;0.124,TRUNC(P63-Q64)+0,IF((P63-Q64)-TRUNC(P63-Q64,0)&lt;0.374,TRUNC(P63-Q64)+0.25,IF((P63-Q64)-TRUNC(P63-Q64,0)&lt;0.624,TRUNC(P63-Q64)+0.5,IF((P63-Q64)-TRUNC(P63-Q64,0)&lt;0.874,TRUNC(P63-Q64)+0.75,TRUNC(P63-Q64)+1)))))</f>
        <v>-16</v>
      </c>
      <c r="W63" s="51"/>
    </row>
    <row r="64" spans="2:28" customFormat="1" ht="12.75" hidden="1" customHeight="1" x14ac:dyDescent="0.4">
      <c r="B64" s="19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5">
        <f ca="1">SUM(N55:N62,U58:U62)</f>
        <v>24</v>
      </c>
      <c r="O64" s="40"/>
      <c r="P64" s="5"/>
      <c r="Q64" s="41">
        <f ca="1">IF(N64&gt;40,(N64-40),0)</f>
        <v>0</v>
      </c>
      <c r="R64" s="41"/>
      <c r="W64" s="51"/>
      <c r="X64" s="42"/>
    </row>
    <row r="65" spans="2:28" customFormat="1" x14ac:dyDescent="0.4">
      <c r="B65" s="20"/>
      <c r="C65" s="21"/>
      <c r="D65" s="21"/>
      <c r="E65" s="21"/>
      <c r="F65" s="21"/>
      <c r="G65" s="21"/>
      <c r="H65" s="6"/>
      <c r="I65" s="7" t="s">
        <v>24</v>
      </c>
      <c r="J65" s="6">
        <f ca="1">IF(B62=" ",IF(B61=" ",IF(B60=" ",IF(B59=" ", IF(B58=" ",IF(B57=" ",IF(B56=" ",0,SUM(L56:L56,J56:J56)), SUM(L56:L57,J56:J57)),SUM(L56:L58,J56:J58)),SUM(L56:L59,J56:J59)),SUM(L56:L60,J56:J60)),SUM(L56:L61,J56:J61)),SUM(L56:L62,J56:J62))</f>
        <v>0</v>
      </c>
      <c r="K65" s="7"/>
      <c r="L65" s="7"/>
      <c r="M65" s="7"/>
      <c r="N65" s="12"/>
      <c r="O65" s="39">
        <f>SUM(O55:O62)</f>
        <v>0</v>
      </c>
      <c r="P65" s="8"/>
      <c r="Q65" s="58">
        <f ca="1">SUM(Q56:R63)</f>
        <v>-16</v>
      </c>
      <c r="R65" s="59"/>
      <c r="W65" s="51"/>
      <c r="X65" s="2">
        <f>SUM(X56:X63)</f>
        <v>0</v>
      </c>
      <c r="Y65" s="2">
        <f>SUM(Y56:Y63)</f>
        <v>0</v>
      </c>
      <c r="Z65" s="2">
        <f>SUM(Z56:Z63)</f>
        <v>0</v>
      </c>
      <c r="AA65" s="2">
        <f>SUM(AA56:AA64)</f>
        <v>0</v>
      </c>
      <c r="AB65" s="53"/>
    </row>
    <row r="66" spans="2:28" customFormat="1" x14ac:dyDescent="0.4">
      <c r="B66" s="4"/>
      <c r="C66" s="4"/>
      <c r="D66" s="4"/>
      <c r="E66" s="4"/>
      <c r="F66" s="4"/>
      <c r="G66" s="4"/>
      <c r="H66" s="4"/>
      <c r="I66" s="15"/>
      <c r="J66" s="15"/>
      <c r="K66" s="15"/>
      <c r="L66" s="15"/>
      <c r="M66" s="15"/>
      <c r="N66" s="22"/>
      <c r="O66" s="5"/>
      <c r="P66" s="5"/>
      <c r="Q66" s="5"/>
      <c r="R66" s="42"/>
      <c r="W66" s="51"/>
    </row>
    <row r="67" spans="2:28" customFormat="1" ht="12.75" customHeight="1" x14ac:dyDescent="0.4">
      <c r="B67" s="34"/>
      <c r="C67" s="34" t="s">
        <v>19</v>
      </c>
      <c r="D67" s="13"/>
      <c r="E67" s="13"/>
      <c r="F67" s="1"/>
      <c r="G67" s="1"/>
      <c r="H67" s="1"/>
      <c r="I67" s="1"/>
      <c r="J67" s="1"/>
      <c r="K67" s="1"/>
      <c r="L67" s="1"/>
      <c r="M67" s="1"/>
      <c r="N67" s="34">
        <f>HOUR(O67)+(MINUTE(O67)/60)</f>
        <v>0</v>
      </c>
      <c r="O67" s="46">
        <f>(E67-D67)+(G67-F67)+(I67-H67)</f>
        <v>0</v>
      </c>
      <c r="P67" s="36">
        <f>N67</f>
        <v>0</v>
      </c>
      <c r="Q67" s="43"/>
      <c r="R67" s="44"/>
      <c r="W67" s="51"/>
      <c r="X67" s="2"/>
      <c r="Y67" s="2"/>
      <c r="Z67" s="2"/>
      <c r="AA67" s="2">
        <f t="shared" ref="AA67:AA69" si="18">SUM(X67:Z67)</f>
        <v>0</v>
      </c>
      <c r="AB67" s="53"/>
    </row>
    <row r="68" spans="2:28" customFormat="1" x14ac:dyDescent="0.4">
      <c r="B68" s="34" t="str">
        <f ca="1">IF(T4=2,IF(AND(B67=28,OR(U5=2004,U5=2008,U5=2012,U5=2016)),29,IF(AND(B62&lt;&gt;" ",B62&lt;&gt;28,B62&lt;&gt;29),B62+1," ")),IF(OR(T4=4,T4=6,T4=9,T4=11),IF(B62=30," ",IF(B62=" "," ",B62+1)),IF(B62=31," ",IF(B62=" "," ",B62+1))))</f>
        <v xml:space="preserve"> </v>
      </c>
      <c r="C68" s="34" t="s">
        <v>18</v>
      </c>
      <c r="D68" s="13"/>
      <c r="E68" s="13"/>
      <c r="F68" s="1"/>
      <c r="G68" s="1"/>
      <c r="H68" s="1"/>
      <c r="I68" s="1"/>
      <c r="J68" s="1"/>
      <c r="K68" s="1"/>
      <c r="L68" s="1"/>
      <c r="M68" s="1"/>
      <c r="N68" s="34">
        <f>HOUR(O68)+(MINUTE(O68)/60)</f>
        <v>0</v>
      </c>
      <c r="O68" s="46">
        <f>(E68-D68)+(G68-F68)+(I68-H68)</f>
        <v>0</v>
      </c>
      <c r="P68" s="5">
        <f>N68</f>
        <v>0</v>
      </c>
      <c r="Q68" s="18"/>
      <c r="R68" s="45"/>
      <c r="W68" s="51"/>
      <c r="X68" s="2"/>
      <c r="Y68" s="2"/>
      <c r="Z68" s="2"/>
      <c r="AA68" s="2">
        <f t="shared" si="18"/>
        <v>0</v>
      </c>
      <c r="AB68" s="53"/>
    </row>
    <row r="69" spans="2:28" customFormat="1" x14ac:dyDescent="0.4">
      <c r="B69" s="34" t="str">
        <f ca="1">IF(T4=2,IF(AND(B68=28,OR(U5=2004,U5=2008,U5=2012,U5=2016)),29,IF(AND(B68&lt;&gt;" ",B68&lt;&gt;28,B68&lt;&gt;29),B68+1," ")),IF(OR(T4=4,T4=6,T4=9,T4=11),IF(B68=30," ",IF(B68=" "," ",B68+1)),IF(B68=31," ",IF(B68=" "," ",B68+1))))</f>
        <v xml:space="preserve"> </v>
      </c>
      <c r="C69" s="34" t="s">
        <v>13</v>
      </c>
      <c r="D69" s="13"/>
      <c r="E69" s="13"/>
      <c r="F69" s="1"/>
      <c r="G69" s="1"/>
      <c r="H69" s="1"/>
      <c r="I69" s="1"/>
      <c r="J69" s="1"/>
      <c r="K69" s="1"/>
      <c r="L69" s="1"/>
      <c r="M69" s="1"/>
      <c r="N69" s="34">
        <f>HOUR(O69)+(MINUTE(O69)/60)</f>
        <v>0</v>
      </c>
      <c r="O69" s="46">
        <f>(E69-D69)+(G69-F69)+(I69-H69)</f>
        <v>0</v>
      </c>
      <c r="P69" s="5">
        <f>N69</f>
        <v>0</v>
      </c>
      <c r="Q69" s="18"/>
      <c r="R69" s="45"/>
      <c r="W69" s="51"/>
      <c r="X69" s="2"/>
      <c r="Y69" s="2"/>
      <c r="Z69" s="2"/>
      <c r="AA69" s="2">
        <f t="shared" si="18"/>
        <v>0</v>
      </c>
      <c r="AB69" s="53"/>
    </row>
    <row r="70" spans="2:28" customFormat="1" x14ac:dyDescent="0.4">
      <c r="B70" s="19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5"/>
      <c r="O70" s="5"/>
      <c r="P70" s="5">
        <f>SUM(P67:P69)</f>
        <v>0</v>
      </c>
      <c r="Q70" s="8">
        <f>IF((Q71*1.5)-TRUNC(Q71*1.5,0)&lt;0.124,TRUNC(Q71*1.5)+0,IF((Q71*1.5)-TRUNC(Q71*1.5,0)&lt;0.374,TRUNC(Q71*1.5)+0.25,IF((Q71*1.5)-TRUNC(Q71*1.5,0)&lt;0.624,TRUNC(Q71*1.5)+0.5,IF((Q71*1.5)-TRUNC(Q71*1.5,0)&lt;0.874,TRUNC(Q71*1.5)+0.75,TRUNC(Q71*1.5,0)+1))))</f>
        <v>0</v>
      </c>
      <c r="R70" s="41">
        <f>IF(P70&lt;Q71,P70-Q71,IF((P70-Q71)-TRUNC(P70-Q71,0)&lt;0.124,TRUNC(P70-Q71)+0,IF((P70-Q71)-TRUNC(P70-Q71,0)&lt;0.374,TRUNC(P70-Q71)+0.25,IF((P70-Q71)-TRUNC(P70-Q71,0)&lt;0.624,TRUNC(P70-Q71)+0.5,IF((P70-Q71)-TRUNC(P70-Q71,0)&lt;0.874,TRUNC(P70-Q71)+0.75,TRUNC(P70-Q71)+1)))))</f>
        <v>0</v>
      </c>
      <c r="W70" s="51"/>
    </row>
    <row r="71" spans="2:28" customFormat="1" hidden="1" x14ac:dyDescent="0.4">
      <c r="B71" s="19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5"/>
      <c r="O71" s="5"/>
      <c r="P71" s="5"/>
      <c r="Q71" s="41">
        <f>IF(O72&gt;40,(O72-40),0)</f>
        <v>0</v>
      </c>
      <c r="R71" s="41"/>
      <c r="W71" s="51"/>
      <c r="X71" s="42"/>
    </row>
    <row r="72" spans="2:28" customFormat="1" x14ac:dyDescent="0.4">
      <c r="B72" s="20"/>
      <c r="C72" s="21"/>
      <c r="D72" s="21"/>
      <c r="E72" s="21"/>
      <c r="F72" s="21"/>
      <c r="G72" s="21"/>
      <c r="H72" s="6"/>
      <c r="I72" s="7" t="s">
        <v>24</v>
      </c>
      <c r="J72" s="6">
        <f>SUM(J67:J69)</f>
        <v>0</v>
      </c>
      <c r="K72" s="7"/>
      <c r="L72" s="7"/>
      <c r="M72" s="7"/>
      <c r="N72" s="12"/>
      <c r="O72" s="8">
        <f>SUM(N67:N69)</f>
        <v>0</v>
      </c>
      <c r="P72" s="8"/>
      <c r="Q72" s="58">
        <f>SUM(Q68:R70)</f>
        <v>0</v>
      </c>
      <c r="R72" s="59"/>
      <c r="W72" s="51"/>
      <c r="X72" s="2">
        <f>SUM(X63:X70)</f>
        <v>0</v>
      </c>
      <c r="Y72" s="2">
        <f>SUM(Y63:Y70)</f>
        <v>0</v>
      </c>
      <c r="Z72" s="2">
        <f>SUM(Z63:Z70)</f>
        <v>0</v>
      </c>
      <c r="AA72" s="2">
        <f>SUM(X72:Z72)</f>
        <v>0</v>
      </c>
      <c r="AB72" s="53"/>
    </row>
    <row r="73" spans="2:28" customFormat="1" x14ac:dyDescent="0.4">
      <c r="B73" s="4"/>
      <c r="C73" s="4"/>
      <c r="D73" s="4"/>
      <c r="E73" s="4"/>
      <c r="F73" s="4"/>
      <c r="G73" s="4"/>
      <c r="H73" s="4"/>
      <c r="I73" s="15"/>
      <c r="J73" s="15"/>
      <c r="K73" s="15"/>
      <c r="L73" s="15"/>
      <c r="M73" s="15"/>
      <c r="N73" s="22"/>
      <c r="O73" s="5"/>
      <c r="P73" s="5"/>
      <c r="Q73" s="4"/>
    </row>
    <row r="74" spans="2:28" customFormat="1" x14ac:dyDescent="0.4">
      <c r="B74" s="4"/>
      <c r="C74" s="55"/>
      <c r="D74" s="55"/>
      <c r="E74" s="55"/>
      <c r="F74" s="55"/>
      <c r="G74" s="4"/>
      <c r="H74" s="4"/>
      <c r="I74" s="4"/>
      <c r="J74" s="55"/>
      <c r="K74" s="55"/>
      <c r="L74" s="55"/>
      <c r="M74" s="55"/>
      <c r="N74" s="55"/>
      <c r="O74" s="55"/>
      <c r="P74" s="4"/>
      <c r="Q74" s="4"/>
    </row>
    <row r="75" spans="2:28" customFormat="1" x14ac:dyDescent="0.4">
      <c r="B75" s="4"/>
      <c r="C75" s="54" t="s">
        <v>25</v>
      </c>
      <c r="D75" s="54"/>
      <c r="E75" s="54"/>
      <c r="F75" s="54"/>
      <c r="G75" s="4"/>
      <c r="H75" s="4"/>
      <c r="I75" s="4"/>
      <c r="J75" s="54" t="s">
        <v>26</v>
      </c>
      <c r="K75" s="54"/>
      <c r="L75" s="54"/>
      <c r="M75" s="54"/>
      <c r="N75" s="54"/>
      <c r="O75" s="54"/>
      <c r="P75" s="4"/>
      <c r="Q75" s="4"/>
    </row>
    <row r="77" spans="2:28" x14ac:dyDescent="0.4">
      <c r="C77" s="61" t="s">
        <v>92</v>
      </c>
    </row>
  </sheetData>
  <mergeCells count="14">
    <mergeCell ref="J75:O75"/>
    <mergeCell ref="C75:F75"/>
    <mergeCell ref="C74:F74"/>
    <mergeCell ref="J74:O74"/>
    <mergeCell ref="B1:R1"/>
    <mergeCell ref="Q72:R72"/>
    <mergeCell ref="C3:E3"/>
    <mergeCell ref="Q17:R17"/>
    <mergeCell ref="Q29:R29"/>
    <mergeCell ref="Q41:R41"/>
    <mergeCell ref="Q53:R53"/>
    <mergeCell ref="Q65:R65"/>
    <mergeCell ref="C5:E5"/>
    <mergeCell ref="J3:K3"/>
  </mergeCells>
  <phoneticPr fontId="0" type="noConversion"/>
  <conditionalFormatting sqref="C8:C13 C56:C62 N56:N62 C68:C69 N68:N69">
    <cfRule type="expression" dxfId="56" priority="76" stopIfTrue="1">
      <formula>B8=" "</formula>
    </cfRule>
  </conditionalFormatting>
  <conditionalFormatting sqref="C67">
    <cfRule type="expression" dxfId="55" priority="77" stopIfTrue="1">
      <formula>B62=" "</formula>
    </cfRule>
  </conditionalFormatting>
  <conditionalFormatting sqref="D8:D14 D68:D69">
    <cfRule type="expression" dxfId="54" priority="60" stopIfTrue="1">
      <formula>B8=" "</formula>
    </cfRule>
  </conditionalFormatting>
  <conditionalFormatting sqref="D22:D26">
    <cfRule type="expression" dxfId="53" priority="51" stopIfTrue="1">
      <formula>B22=" "</formula>
    </cfRule>
  </conditionalFormatting>
  <conditionalFormatting sqref="D34:D35">
    <cfRule type="expression" dxfId="52" priority="47" stopIfTrue="1">
      <formula>B34=" "</formula>
    </cfRule>
  </conditionalFormatting>
  <conditionalFormatting sqref="D46:D50">
    <cfRule type="expression" dxfId="51" priority="43" stopIfTrue="1">
      <formula>B46=" "</formula>
    </cfRule>
  </conditionalFormatting>
  <conditionalFormatting sqref="D56:D62">
    <cfRule type="expression" dxfId="50" priority="31" stopIfTrue="1">
      <formula>B56=" "</formula>
    </cfRule>
  </conditionalFormatting>
  <conditionalFormatting sqref="D67 N67">
    <cfRule type="expression" dxfId="49" priority="80" stopIfTrue="1">
      <formula>B62=" "</formula>
    </cfRule>
  </conditionalFormatting>
  <conditionalFormatting sqref="E8:E14 E68:E69">
    <cfRule type="expression" dxfId="48" priority="61" stopIfTrue="1">
      <formula>B8=" "</formula>
    </cfRule>
  </conditionalFormatting>
  <conditionalFormatting sqref="E22:E26">
    <cfRule type="expression" dxfId="47" priority="50" stopIfTrue="1">
      <formula>B22=" "</formula>
    </cfRule>
  </conditionalFormatting>
  <conditionalFormatting sqref="E34:E35">
    <cfRule type="expression" dxfId="46" priority="46" stopIfTrue="1">
      <formula>B34=" "</formula>
    </cfRule>
  </conditionalFormatting>
  <conditionalFormatting sqref="E46:E50">
    <cfRule type="expression" dxfId="45" priority="42" stopIfTrue="1">
      <formula>B46=" "</formula>
    </cfRule>
  </conditionalFormatting>
  <conditionalFormatting sqref="E56:E62">
    <cfRule type="expression" dxfId="44" priority="30" stopIfTrue="1">
      <formula>B56=" "</formula>
    </cfRule>
  </conditionalFormatting>
  <conditionalFormatting sqref="E67">
    <cfRule type="expression" dxfId="43" priority="81" stopIfTrue="1">
      <formula>B62=" "</formula>
    </cfRule>
  </conditionalFormatting>
  <conditionalFormatting sqref="F8:F14 F68:F69">
    <cfRule type="expression" dxfId="42" priority="62" stopIfTrue="1">
      <formula>B8=" "</formula>
    </cfRule>
  </conditionalFormatting>
  <conditionalFormatting sqref="F22:F26">
    <cfRule type="expression" dxfId="41" priority="49" stopIfTrue="1">
      <formula>B22=" "</formula>
    </cfRule>
  </conditionalFormatting>
  <conditionalFormatting sqref="F34:F35">
    <cfRule type="expression" dxfId="40" priority="45" stopIfTrue="1">
      <formula>B34=" "</formula>
    </cfRule>
  </conditionalFormatting>
  <conditionalFormatting sqref="F46:F50">
    <cfRule type="expression" dxfId="39" priority="41" stopIfTrue="1">
      <formula>B46=" "</formula>
    </cfRule>
  </conditionalFormatting>
  <conditionalFormatting sqref="F56:F62">
    <cfRule type="expression" dxfId="38" priority="29" stopIfTrue="1">
      <formula>B56=" "</formula>
    </cfRule>
  </conditionalFormatting>
  <conditionalFormatting sqref="F67">
    <cfRule type="expression" dxfId="37" priority="82" stopIfTrue="1">
      <formula>B62=" "</formula>
    </cfRule>
  </conditionalFormatting>
  <conditionalFormatting sqref="G8:G14 G68:G69">
    <cfRule type="expression" dxfId="36" priority="63" stopIfTrue="1">
      <formula>B8=" "</formula>
    </cfRule>
  </conditionalFormatting>
  <conditionalFormatting sqref="G22:G26">
    <cfRule type="expression" dxfId="35" priority="48" stopIfTrue="1">
      <formula>B22=" "</formula>
    </cfRule>
  </conditionalFormatting>
  <conditionalFormatting sqref="G34:G35">
    <cfRule type="expression" dxfId="34" priority="44" stopIfTrue="1">
      <formula>B34=" "</formula>
    </cfRule>
  </conditionalFormatting>
  <conditionalFormatting sqref="G46:G50">
    <cfRule type="expression" dxfId="33" priority="40" stopIfTrue="1">
      <formula>B46=" "</formula>
    </cfRule>
  </conditionalFormatting>
  <conditionalFormatting sqref="G56:G62">
    <cfRule type="expression" dxfId="32" priority="28" stopIfTrue="1">
      <formula>B56=" "</formula>
    </cfRule>
  </conditionalFormatting>
  <conditionalFormatting sqref="G67">
    <cfRule type="expression" dxfId="31" priority="83" stopIfTrue="1">
      <formula>B62=" "</formula>
    </cfRule>
  </conditionalFormatting>
  <conditionalFormatting sqref="H8:H14 H56:H62 H68:H69">
    <cfRule type="expression" dxfId="30" priority="64" stopIfTrue="1">
      <formula>B8=" "</formula>
    </cfRule>
  </conditionalFormatting>
  <conditionalFormatting sqref="H67">
    <cfRule type="expression" dxfId="29" priority="84" stopIfTrue="1">
      <formula>B62=" "</formula>
    </cfRule>
  </conditionalFormatting>
  <conditionalFormatting sqref="I8:I14 I56:I62 I68:I69">
    <cfRule type="expression" dxfId="28" priority="65" stopIfTrue="1">
      <formula>B8=" "</formula>
    </cfRule>
  </conditionalFormatting>
  <conditionalFormatting sqref="I67">
    <cfRule type="expression" dxfId="27" priority="85" stopIfTrue="1">
      <formula>B62=" "</formula>
    </cfRule>
  </conditionalFormatting>
  <conditionalFormatting sqref="J8:J10">
    <cfRule type="expression" dxfId="26" priority="70" stopIfTrue="1">
      <formula>B8=" "</formula>
    </cfRule>
  </conditionalFormatting>
  <conditionalFormatting sqref="J11:J13">
    <cfRule type="expression" dxfId="25" priority="71" stopIfTrue="1">
      <formula>B11=" "</formula>
    </cfRule>
  </conditionalFormatting>
  <conditionalFormatting sqref="J56:J62 J68:J69">
    <cfRule type="expression" dxfId="24" priority="78" stopIfTrue="1">
      <formula>B56=" "</formula>
    </cfRule>
  </conditionalFormatting>
  <conditionalFormatting sqref="J67">
    <cfRule type="expression" dxfId="23" priority="86" stopIfTrue="1">
      <formula>B62=" "</formula>
    </cfRule>
  </conditionalFormatting>
  <conditionalFormatting sqref="K8:K12 K56:K62 K68:K69">
    <cfRule type="expression" dxfId="22" priority="68" stopIfTrue="1">
      <formula>B8=" "</formula>
    </cfRule>
  </conditionalFormatting>
  <conditionalFormatting sqref="K13">
    <cfRule type="expression" priority="73" stopIfTrue="1">
      <formula>B13=" "</formula>
    </cfRule>
  </conditionalFormatting>
  <conditionalFormatting sqref="K67">
    <cfRule type="expression" dxfId="21" priority="87" stopIfTrue="1">
      <formula>B62=" "</formula>
    </cfRule>
  </conditionalFormatting>
  <conditionalFormatting sqref="L8:L10">
    <cfRule type="expression" dxfId="20" priority="75" stopIfTrue="1">
      <formula>B8=" "</formula>
    </cfRule>
  </conditionalFormatting>
  <conditionalFormatting sqref="L11:L13">
    <cfRule type="expression" priority="72" stopIfTrue="1">
      <formula>B11=" "</formula>
    </cfRule>
  </conditionalFormatting>
  <conditionalFormatting sqref="L56:L62 L68:L69">
    <cfRule type="expression" dxfId="19" priority="79" stopIfTrue="1">
      <formula>B56=" "</formula>
    </cfRule>
  </conditionalFormatting>
  <conditionalFormatting sqref="L67">
    <cfRule type="expression" dxfId="18" priority="88" stopIfTrue="1">
      <formula>B62=" "</formula>
    </cfRule>
  </conditionalFormatting>
  <conditionalFormatting sqref="M8:M12 M56:M62 M68:M69">
    <cfRule type="expression" dxfId="17" priority="67" stopIfTrue="1">
      <formula>B8=" "</formula>
    </cfRule>
  </conditionalFormatting>
  <conditionalFormatting sqref="M13">
    <cfRule type="expression" priority="74" stopIfTrue="1">
      <formula>B13=" "</formula>
    </cfRule>
  </conditionalFormatting>
  <conditionalFormatting sqref="M67">
    <cfRule type="expression" dxfId="16" priority="89" stopIfTrue="1">
      <formula>B62=" "</formula>
    </cfRule>
  </conditionalFormatting>
  <conditionalFormatting sqref="N8:N12">
    <cfRule type="expression" dxfId="15" priority="66" stopIfTrue="1">
      <formula>B8=" "</formula>
    </cfRule>
  </conditionalFormatting>
  <conditionalFormatting sqref="O8:O13 O56:O62 O68:O69">
    <cfRule type="expression" dxfId="14" priority="69" stopIfTrue="1">
      <formula>B8=" "</formula>
    </cfRule>
  </conditionalFormatting>
  <conditionalFormatting sqref="O67">
    <cfRule type="expression" dxfId="13" priority="90" stopIfTrue="1">
      <formula>B62=" "</formula>
    </cfRule>
  </conditionalFormatting>
  <conditionalFormatting sqref="Q17:R17 Q29:R29 Q41:R41 Q53:R53 Q65:R65">
    <cfRule type="cellIs" dxfId="12" priority="91" stopIfTrue="1" operator="lessThan">
      <formula>0</formula>
    </cfRule>
  </conditionalFormatting>
  <conditionalFormatting sqref="X8:AB14">
    <cfRule type="expression" dxfId="11" priority="27" stopIfTrue="1">
      <formula>U8=" "</formula>
    </cfRule>
  </conditionalFormatting>
  <conditionalFormatting sqref="X17:AB17">
    <cfRule type="expression" dxfId="10" priority="26" stopIfTrue="1">
      <formula>U17=" "</formula>
    </cfRule>
  </conditionalFormatting>
  <conditionalFormatting sqref="X20:AB26">
    <cfRule type="expression" dxfId="9" priority="10" stopIfTrue="1">
      <formula>U20=" "</formula>
    </cfRule>
  </conditionalFormatting>
  <conditionalFormatting sqref="X29:AB29">
    <cfRule type="expression" dxfId="8" priority="9" stopIfTrue="1">
      <formula>U29=" "</formula>
    </cfRule>
  </conditionalFormatting>
  <conditionalFormatting sqref="X32:AB38">
    <cfRule type="expression" dxfId="7" priority="8" stopIfTrue="1">
      <formula>U32=" "</formula>
    </cfRule>
  </conditionalFormatting>
  <conditionalFormatting sqref="X41:AB41">
    <cfRule type="expression" dxfId="6" priority="7" stopIfTrue="1">
      <formula>U41=" "</formula>
    </cfRule>
  </conditionalFormatting>
  <conditionalFormatting sqref="X44:AB50">
    <cfRule type="expression" dxfId="5" priority="6" stopIfTrue="1">
      <formula>U44=" "</formula>
    </cfRule>
  </conditionalFormatting>
  <conditionalFormatting sqref="X53:AB53">
    <cfRule type="expression" dxfId="4" priority="5" stopIfTrue="1">
      <formula>U53=" "</formula>
    </cfRule>
  </conditionalFormatting>
  <conditionalFormatting sqref="X56:AB62">
    <cfRule type="expression" dxfId="3" priority="4" stopIfTrue="1">
      <formula>U56=" "</formula>
    </cfRule>
  </conditionalFormatting>
  <conditionalFormatting sqref="X65:AB65">
    <cfRule type="expression" dxfId="2" priority="3" stopIfTrue="1">
      <formula>U65=" "</formula>
    </cfRule>
  </conditionalFormatting>
  <conditionalFormatting sqref="X67:AB69">
    <cfRule type="expression" dxfId="1" priority="2" stopIfTrue="1">
      <formula>U67=" "</formula>
    </cfRule>
  </conditionalFormatting>
  <conditionalFormatting sqref="X72:AB72">
    <cfRule type="expression" dxfId="0" priority="1" stopIfTrue="1">
      <formula>U72=" "</formula>
    </cfRule>
  </conditionalFormatting>
  <printOptions horizontalCentered="1" verticalCentered="1"/>
  <pageMargins left="0.25" right="0.25" top="0.25" bottom="0.25" header="0.5" footer="0.5"/>
  <pageSetup scale="83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Month">
              <controlPr locked="0" defaultSize="0" autoLine="0" autoPict="0">
                <anchor moveWithCells="1">
                  <from>
                    <xdr:col>8</xdr:col>
                    <xdr:colOff>0</xdr:colOff>
                    <xdr:row>3</xdr:row>
                    <xdr:rowOff>198967</xdr:rowOff>
                  </from>
                  <to>
                    <xdr:col>9</xdr:col>
                    <xdr:colOff>105833</xdr:colOff>
                    <xdr:row>5</xdr:row>
                    <xdr:rowOff>29633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Year">
              <controlPr defaultSize="0" autoLine="0" autoPict="0">
                <anchor moveWithCells="1">
                  <from>
                    <xdr:col>9</xdr:col>
                    <xdr:colOff>152400</xdr:colOff>
                    <xdr:row>3</xdr:row>
                    <xdr:rowOff>198967</xdr:rowOff>
                  </from>
                  <to>
                    <xdr:col>10</xdr:col>
                    <xdr:colOff>275167</xdr:colOff>
                    <xdr:row>5</xdr:row>
                    <xdr:rowOff>29633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6"/>
  <sheetViews>
    <sheetView zoomScaleNormal="100" workbookViewId="0">
      <selection activeCell="G30" sqref="G30"/>
    </sheetView>
  </sheetViews>
  <sheetFormatPr defaultRowHeight="12.7" x14ac:dyDescent="0.4"/>
  <cols>
    <col min="1" max="1" width="10.1171875" bestFit="1" customWidth="1"/>
    <col min="2" max="2" width="9.29296875" bestFit="1" customWidth="1"/>
    <col min="4" max="4" width="4" customWidth="1"/>
    <col min="5" max="5" width="5.29296875" customWidth="1"/>
  </cols>
  <sheetData>
    <row r="1" spans="1:6" ht="15.35" x14ac:dyDescent="0.5">
      <c r="A1" s="25" t="s">
        <v>52</v>
      </c>
    </row>
    <row r="2" spans="1:6" ht="15" x14ac:dyDescent="0.45">
      <c r="A2" t="s">
        <v>44</v>
      </c>
      <c r="B2" t="s">
        <v>45</v>
      </c>
      <c r="E2" s="24" t="s">
        <v>68</v>
      </c>
    </row>
    <row r="3" spans="1:6" x14ac:dyDescent="0.4">
      <c r="A3" t="s">
        <v>46</v>
      </c>
      <c r="B3" t="s">
        <v>47</v>
      </c>
      <c r="F3" t="s">
        <v>69</v>
      </c>
    </row>
    <row r="4" spans="1:6" x14ac:dyDescent="0.4">
      <c r="A4" t="s">
        <v>48</v>
      </c>
      <c r="B4" t="s">
        <v>49</v>
      </c>
      <c r="F4" t="s">
        <v>84</v>
      </c>
    </row>
    <row r="5" spans="1:6" x14ac:dyDescent="0.4">
      <c r="A5" t="s">
        <v>50</v>
      </c>
      <c r="B5" t="s">
        <v>51</v>
      </c>
      <c r="F5" t="s">
        <v>70</v>
      </c>
    </row>
    <row r="6" spans="1:6" x14ac:dyDescent="0.4">
      <c r="A6" t="s">
        <v>53</v>
      </c>
      <c r="B6" t="s">
        <v>54</v>
      </c>
    </row>
    <row r="7" spans="1:6" ht="15" x14ac:dyDescent="0.45">
      <c r="A7" t="s">
        <v>55</v>
      </c>
      <c r="B7" t="s">
        <v>56</v>
      </c>
      <c r="E7" s="24" t="s">
        <v>71</v>
      </c>
    </row>
    <row r="8" spans="1:6" x14ac:dyDescent="0.4">
      <c r="A8" t="s">
        <v>57</v>
      </c>
      <c r="B8" t="s">
        <v>58</v>
      </c>
      <c r="F8" t="s">
        <v>72</v>
      </c>
    </row>
    <row r="9" spans="1:6" x14ac:dyDescent="0.4">
      <c r="A9" t="s">
        <v>59</v>
      </c>
      <c r="B9" t="s">
        <v>60</v>
      </c>
      <c r="F9" t="s">
        <v>73</v>
      </c>
    </row>
    <row r="10" spans="1:6" x14ac:dyDescent="0.4">
      <c r="A10" t="s">
        <v>61</v>
      </c>
      <c r="B10" t="s">
        <v>62</v>
      </c>
    </row>
    <row r="11" spans="1:6" ht="15" x14ac:dyDescent="0.45">
      <c r="A11" t="s">
        <v>63</v>
      </c>
      <c r="B11" t="s">
        <v>64</v>
      </c>
      <c r="E11" s="24" t="s">
        <v>74</v>
      </c>
    </row>
    <row r="12" spans="1:6" x14ac:dyDescent="0.4">
      <c r="A12" t="s">
        <v>65</v>
      </c>
      <c r="B12" t="s">
        <v>66</v>
      </c>
      <c r="F12" t="s">
        <v>75</v>
      </c>
    </row>
    <row r="13" spans="1:6" x14ac:dyDescent="0.4">
      <c r="F13" t="s">
        <v>76</v>
      </c>
    </row>
    <row r="14" spans="1:6" ht="15.35" x14ac:dyDescent="0.5">
      <c r="A14" s="25" t="s">
        <v>67</v>
      </c>
      <c r="F14" t="s">
        <v>77</v>
      </c>
    </row>
    <row r="15" spans="1:6" x14ac:dyDescent="0.4">
      <c r="A15" s="26">
        <v>0.54166666666666663</v>
      </c>
      <c r="B15" s="27">
        <f t="shared" ref="B15:B26" si="0">A15</f>
        <v>0.54166666666666663</v>
      </c>
    </row>
    <row r="16" spans="1:6" ht="15" x14ac:dyDescent="0.45">
      <c r="A16" s="26">
        <v>0.58333333333333337</v>
      </c>
      <c r="B16" s="27">
        <f t="shared" si="0"/>
        <v>0.58333333333333337</v>
      </c>
      <c r="E16" s="24" t="s">
        <v>78</v>
      </c>
    </row>
    <row r="17" spans="1:6" x14ac:dyDescent="0.4">
      <c r="A17" s="26">
        <v>0.625</v>
      </c>
      <c r="B17" s="27">
        <f t="shared" si="0"/>
        <v>0.625</v>
      </c>
      <c r="F17" t="s">
        <v>79</v>
      </c>
    </row>
    <row r="18" spans="1:6" x14ac:dyDescent="0.4">
      <c r="A18" s="26">
        <v>0.66666666666666663</v>
      </c>
      <c r="B18" s="27">
        <f t="shared" si="0"/>
        <v>0.66666666666666663</v>
      </c>
    </row>
    <row r="19" spans="1:6" ht="15" x14ac:dyDescent="0.45">
      <c r="A19" s="26">
        <v>0.70833333333333337</v>
      </c>
      <c r="B19" s="27">
        <f t="shared" si="0"/>
        <v>0.70833333333333337</v>
      </c>
      <c r="E19" s="24" t="s">
        <v>80</v>
      </c>
    </row>
    <row r="20" spans="1:6" x14ac:dyDescent="0.4">
      <c r="A20" s="26">
        <v>0.75</v>
      </c>
      <c r="B20" s="27">
        <f t="shared" si="0"/>
        <v>0.75</v>
      </c>
      <c r="F20" t="s">
        <v>83</v>
      </c>
    </row>
    <row r="21" spans="1:6" x14ac:dyDescent="0.4">
      <c r="A21" s="26">
        <v>0.79166666666666663</v>
      </c>
      <c r="B21" s="27">
        <f t="shared" si="0"/>
        <v>0.79166666666666663</v>
      </c>
      <c r="F21" t="s">
        <v>81</v>
      </c>
    </row>
    <row r="22" spans="1:6" x14ac:dyDescent="0.4">
      <c r="A22" s="26">
        <v>0.83333333333333337</v>
      </c>
      <c r="B22" s="27">
        <f t="shared" si="0"/>
        <v>0.83333333333333337</v>
      </c>
    </row>
    <row r="23" spans="1:6" x14ac:dyDescent="0.4">
      <c r="A23" s="26">
        <v>0.875</v>
      </c>
      <c r="B23" s="27">
        <f t="shared" si="0"/>
        <v>0.875</v>
      </c>
    </row>
    <row r="24" spans="1:6" x14ac:dyDescent="0.4">
      <c r="A24" s="26">
        <v>0.91666666666666663</v>
      </c>
      <c r="B24" s="27">
        <f t="shared" si="0"/>
        <v>0.91666666666666663</v>
      </c>
    </row>
    <row r="25" spans="1:6" x14ac:dyDescent="0.4">
      <c r="A25" s="26">
        <v>0.95833333333333337</v>
      </c>
      <c r="B25" s="27">
        <f t="shared" si="0"/>
        <v>0.95833333333333337</v>
      </c>
    </row>
    <row r="26" spans="1:6" x14ac:dyDescent="0.4">
      <c r="A26" s="26">
        <v>0</v>
      </c>
      <c r="B26" s="27">
        <f t="shared" si="0"/>
        <v>0</v>
      </c>
    </row>
  </sheetData>
  <phoneticPr fontId="0" type="noConversion"/>
  <pageMargins left="0.75" right="0.75" top="1" bottom="1" header="0.5" footer="0.5"/>
  <pageSetup scale="9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Time Sheet</vt:lpstr>
      <vt:lpstr>CHEAT SHEET!!</vt:lpstr>
    </vt:vector>
  </TitlesOfParts>
  <Company>Your Company Name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hamblija</dc:creator>
  <cp:lastModifiedBy>Barrows, Amia (DCJS)</cp:lastModifiedBy>
  <cp:lastPrinted>2023-10-23T19:36:08Z</cp:lastPrinted>
  <dcterms:created xsi:type="dcterms:W3CDTF">2004-11-12T14:20:19Z</dcterms:created>
  <dcterms:modified xsi:type="dcterms:W3CDTF">2023-11-09T03:58:20Z</dcterms:modified>
</cp:coreProperties>
</file>